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.jp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2025年办公家具采购招标清单" sheetId="1" r:id="rId1"/>
    <sheet name="WpsReserved_CellImgList" sheetId="2" state="veryHidden" r:id="rId2"/>
  </sheets>
  <definedNames>
    <definedName name="_xlnm._FilterDatabase" localSheetId="0" hidden="1">'2025年办公家具采购招标清单'!$A$2:$J$82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96" name="ID_96D3E4B4D58C46FFB2436E98BEA1E57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3181350" y="180975"/>
          <a:ext cx="543560" cy="1390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7" name="ID_19804257C0B44651887BA66BD60D1C9F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3181350" y="6267450"/>
          <a:ext cx="552450" cy="1428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8" name="ID_613287B82CF24D1999E8DD4D5F45BC48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3181350" y="14068425"/>
          <a:ext cx="571500" cy="1352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2" name="ID_8641BA424FA14FA29DE7F1C8C2589350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3181350" y="21707475"/>
          <a:ext cx="734060" cy="1162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3" name="ID_9750CD4BABF74C44A0D31C9BADD4A23A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3181350" y="27803475"/>
          <a:ext cx="685800" cy="7721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4" name="ID_389B283663A6481F823F3F1EE3431E04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3181350" y="34394775"/>
          <a:ext cx="676910" cy="742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6" name="ID_54EAD94D9BB24876B5B43897958F2178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3181350" y="42033825"/>
          <a:ext cx="819150" cy="590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7" name="ID_56F8F2C819274BB7A882E603A9192040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3181350" y="49320450"/>
          <a:ext cx="848360" cy="647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8" name="ID_99C1A304461D4D069F8F1031ADD78560"/>
        <xdr:cNvPicPr>
          <a:picLocks noChangeAspect="1"/>
        </xdr:cNvPicPr>
      </xdr:nvPicPr>
      <xdr:blipFill>
        <a:blip r:embed="rId10" r:link="rId2"/>
        <a:stretch>
          <a:fillRect/>
        </a:stretch>
      </xdr:blipFill>
      <xdr:spPr>
        <a:xfrm>
          <a:off x="3181350" y="55740300"/>
          <a:ext cx="723900" cy="7912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9" name="ID_ED78E607174F43E0B41650421EA2A6E8"/>
        <xdr:cNvPicPr>
          <a:picLocks noChangeAspect="1"/>
        </xdr:cNvPicPr>
      </xdr:nvPicPr>
      <xdr:blipFill>
        <a:blip r:embed="rId11" r:link="rId2"/>
        <a:stretch>
          <a:fillRect/>
        </a:stretch>
      </xdr:blipFill>
      <xdr:spPr>
        <a:xfrm>
          <a:off x="3181350" y="61474350"/>
          <a:ext cx="829310" cy="9055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9" name="ID_BD1E441CC80A4C3793D67D483245A688"/>
        <xdr:cNvPicPr>
          <a:picLocks noChangeAspect="1"/>
        </xdr:cNvPicPr>
      </xdr:nvPicPr>
      <xdr:blipFill>
        <a:blip r:embed="rId12" r:link="rId2"/>
        <a:stretch>
          <a:fillRect/>
        </a:stretch>
      </xdr:blipFill>
      <xdr:spPr>
        <a:xfrm>
          <a:off x="3181350" y="67713225"/>
          <a:ext cx="867410" cy="685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0" name="ID_7C5291E7C40646EDBD676A9393F6C3A9"/>
        <xdr:cNvPicPr>
          <a:picLocks noChangeAspect="1"/>
        </xdr:cNvPicPr>
      </xdr:nvPicPr>
      <xdr:blipFill>
        <a:blip r:embed="rId13" r:link="rId2"/>
        <a:stretch>
          <a:fillRect/>
        </a:stretch>
      </xdr:blipFill>
      <xdr:spPr>
        <a:xfrm>
          <a:off x="3181350" y="72247125"/>
          <a:ext cx="857250" cy="5626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4" name="ID_9BBD82A7F55B4A6B84C8130041DAA5C9"/>
        <xdr:cNvPicPr>
          <a:picLocks noChangeAspect="1"/>
        </xdr:cNvPicPr>
      </xdr:nvPicPr>
      <xdr:blipFill>
        <a:blip r:embed="rId14" r:link="rId2"/>
        <a:stretch>
          <a:fillRect/>
        </a:stretch>
      </xdr:blipFill>
      <xdr:spPr>
        <a:xfrm>
          <a:off x="3181350" y="78505050"/>
          <a:ext cx="838200" cy="571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5" name="ID_FAA23B3E7BBA425EBFA61EF886F94FD7"/>
        <xdr:cNvPicPr>
          <a:picLocks noChangeAspect="1"/>
        </xdr:cNvPicPr>
      </xdr:nvPicPr>
      <xdr:blipFill>
        <a:blip r:embed="rId15" r:link="rId2"/>
        <a:stretch>
          <a:fillRect/>
        </a:stretch>
      </xdr:blipFill>
      <xdr:spPr>
        <a:xfrm>
          <a:off x="3181350" y="84248625"/>
          <a:ext cx="715010" cy="666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6" name="ID_D2CB323BB5C94077BE4A24DC7FE6660D"/>
        <xdr:cNvPicPr>
          <a:picLocks noChangeAspect="1"/>
        </xdr:cNvPicPr>
      </xdr:nvPicPr>
      <xdr:blipFill>
        <a:blip r:embed="rId16" r:link="rId2"/>
        <a:stretch>
          <a:fillRect/>
        </a:stretch>
      </xdr:blipFill>
      <xdr:spPr>
        <a:xfrm>
          <a:off x="3181350" y="89801700"/>
          <a:ext cx="715010" cy="762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7" name="ID_B5FD17E59DFF466AB56D49DC68A25194"/>
        <xdr:cNvPicPr>
          <a:picLocks noChangeAspect="1"/>
        </xdr:cNvPicPr>
      </xdr:nvPicPr>
      <xdr:blipFill>
        <a:blip r:embed="rId17" r:link="rId2"/>
        <a:stretch>
          <a:fillRect/>
        </a:stretch>
      </xdr:blipFill>
      <xdr:spPr>
        <a:xfrm>
          <a:off x="3181350" y="95526225"/>
          <a:ext cx="848360" cy="800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8" name="ID_D37396D8665B4EBC99A481E13C2009A7"/>
        <xdr:cNvPicPr>
          <a:picLocks noChangeAspect="1"/>
        </xdr:cNvPicPr>
      </xdr:nvPicPr>
      <xdr:blipFill>
        <a:blip r:embed="rId18" r:link="rId2"/>
        <a:stretch>
          <a:fillRect/>
        </a:stretch>
      </xdr:blipFill>
      <xdr:spPr>
        <a:xfrm>
          <a:off x="3181350" y="101250750"/>
          <a:ext cx="800100" cy="762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9" name="ID_037047F960A14ED5B296F214DFAD7EB0"/>
        <xdr:cNvPicPr>
          <a:picLocks noChangeAspect="1"/>
        </xdr:cNvPicPr>
      </xdr:nvPicPr>
      <xdr:blipFill>
        <a:blip r:embed="rId19" r:link="rId2"/>
        <a:stretch>
          <a:fillRect/>
        </a:stretch>
      </xdr:blipFill>
      <xdr:spPr>
        <a:xfrm>
          <a:off x="3181350" y="108184950"/>
          <a:ext cx="905510" cy="552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0" name="ID_C8C836C93AB94356939114A4510D586E"/>
        <xdr:cNvPicPr>
          <a:picLocks noChangeAspect="1"/>
        </xdr:cNvPicPr>
      </xdr:nvPicPr>
      <xdr:blipFill>
        <a:blip r:embed="rId20" r:link="rId2"/>
        <a:stretch>
          <a:fillRect/>
        </a:stretch>
      </xdr:blipFill>
      <xdr:spPr>
        <a:xfrm>
          <a:off x="3181350" y="113738025"/>
          <a:ext cx="715010" cy="571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1" name="ID_72B1121811734CCCAE201C11DDF6D0A8"/>
        <xdr:cNvPicPr>
          <a:picLocks noChangeAspect="1"/>
        </xdr:cNvPicPr>
      </xdr:nvPicPr>
      <xdr:blipFill>
        <a:blip r:embed="rId21" r:link="rId2"/>
        <a:stretch>
          <a:fillRect/>
        </a:stretch>
      </xdr:blipFill>
      <xdr:spPr>
        <a:xfrm>
          <a:off x="3181350" y="123424950"/>
          <a:ext cx="781050" cy="10579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2" name="ID_364B09AB9A6340FC9451DF711BCB7B72"/>
        <xdr:cNvPicPr>
          <a:picLocks noChangeAspect="1"/>
        </xdr:cNvPicPr>
      </xdr:nvPicPr>
      <xdr:blipFill>
        <a:blip r:embed="rId22" r:link="rId2"/>
        <a:stretch>
          <a:fillRect/>
        </a:stretch>
      </xdr:blipFill>
      <xdr:spPr>
        <a:xfrm>
          <a:off x="3181350" y="129520950"/>
          <a:ext cx="810260" cy="666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3" name="ID_A1DD42AE2C3B4575811BBE09EA8ECB66"/>
        <xdr:cNvPicPr>
          <a:picLocks noChangeAspect="1"/>
        </xdr:cNvPicPr>
      </xdr:nvPicPr>
      <xdr:blipFill>
        <a:blip r:embed="rId23" r:link="rId2"/>
        <a:stretch>
          <a:fillRect/>
        </a:stretch>
      </xdr:blipFill>
      <xdr:spPr>
        <a:xfrm>
          <a:off x="3181350" y="137826750"/>
          <a:ext cx="895350" cy="609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4" name="ID_B28EBE1969D4479C8F836A670C177428"/>
        <xdr:cNvPicPr>
          <a:picLocks noChangeAspect="1"/>
        </xdr:cNvPicPr>
      </xdr:nvPicPr>
      <xdr:blipFill>
        <a:blip r:embed="rId24" r:link="rId2"/>
        <a:stretch>
          <a:fillRect/>
        </a:stretch>
      </xdr:blipFill>
      <xdr:spPr>
        <a:xfrm>
          <a:off x="3181350" y="144941925"/>
          <a:ext cx="810260" cy="552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5" name="ID_25033F0F365E47219EA79F71DDF00E97"/>
        <xdr:cNvPicPr>
          <a:picLocks noChangeAspect="1"/>
        </xdr:cNvPicPr>
      </xdr:nvPicPr>
      <xdr:blipFill>
        <a:blip r:embed="rId25" r:link="rId2"/>
        <a:stretch>
          <a:fillRect/>
        </a:stretch>
      </xdr:blipFill>
      <xdr:spPr>
        <a:xfrm>
          <a:off x="3181350" y="153257250"/>
          <a:ext cx="514350" cy="7340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6" name="ID_1FB57EB9050F4D25BEF4C04580990AA2"/>
        <xdr:cNvPicPr>
          <a:picLocks noChangeAspect="1"/>
        </xdr:cNvPicPr>
      </xdr:nvPicPr>
      <xdr:blipFill>
        <a:blip r:embed="rId26" r:link="rId2"/>
        <a:stretch>
          <a:fillRect/>
        </a:stretch>
      </xdr:blipFill>
      <xdr:spPr>
        <a:xfrm>
          <a:off x="3181350" y="159677100"/>
          <a:ext cx="704850" cy="666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7" name="ID_664DCC61CF6246EBB476AD3C4E090598"/>
        <xdr:cNvPicPr>
          <a:picLocks noChangeAspect="1"/>
        </xdr:cNvPicPr>
      </xdr:nvPicPr>
      <xdr:blipFill>
        <a:blip r:embed="rId27" r:link="rId2"/>
        <a:stretch>
          <a:fillRect/>
        </a:stretch>
      </xdr:blipFill>
      <xdr:spPr>
        <a:xfrm>
          <a:off x="3181350" y="163525200"/>
          <a:ext cx="552450" cy="838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8" name="ID_6D5288AA24874B1AA401FA8DB2E12B5B"/>
        <xdr:cNvPicPr>
          <a:picLocks noChangeAspect="1"/>
        </xdr:cNvPicPr>
      </xdr:nvPicPr>
      <xdr:blipFill>
        <a:blip r:embed="rId28" r:link="rId2"/>
        <a:stretch>
          <a:fillRect/>
        </a:stretch>
      </xdr:blipFill>
      <xdr:spPr>
        <a:xfrm>
          <a:off x="3181350" y="169259250"/>
          <a:ext cx="810260" cy="723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0" name="ID_272C2D8F8DD4476FBD025DCF192B84AA"/>
        <xdr:cNvPicPr>
          <a:picLocks noChangeAspect="1"/>
        </xdr:cNvPicPr>
      </xdr:nvPicPr>
      <xdr:blipFill>
        <a:blip r:embed="rId29" r:link="rId2"/>
        <a:stretch>
          <a:fillRect/>
        </a:stretch>
      </xdr:blipFill>
      <xdr:spPr>
        <a:xfrm>
          <a:off x="3181350" y="175145700"/>
          <a:ext cx="685800" cy="9055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1" name="ID_B4E5FA1D4DE546F49D543F4498AEA53A"/>
        <xdr:cNvPicPr>
          <a:picLocks noChangeAspect="1"/>
        </xdr:cNvPicPr>
      </xdr:nvPicPr>
      <xdr:blipFill>
        <a:blip r:embed="rId30" r:link="rId2"/>
        <a:stretch>
          <a:fillRect/>
        </a:stretch>
      </xdr:blipFill>
      <xdr:spPr>
        <a:xfrm>
          <a:off x="3181350" y="181060725"/>
          <a:ext cx="723900" cy="8102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4" name="ID_C4E096C41C7A48778C110B175D05C835"/>
        <xdr:cNvPicPr>
          <a:picLocks noChangeAspect="1"/>
        </xdr:cNvPicPr>
      </xdr:nvPicPr>
      <xdr:blipFill>
        <a:blip r:embed="rId31" r:link="rId2"/>
        <a:stretch>
          <a:fillRect/>
        </a:stretch>
      </xdr:blipFill>
      <xdr:spPr>
        <a:xfrm>
          <a:off x="3181350" y="186604275"/>
          <a:ext cx="695960" cy="7912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5" name="ID_08993A209F5641939BBA908AB7202D36"/>
        <xdr:cNvPicPr>
          <a:picLocks noChangeAspect="1"/>
        </xdr:cNvPicPr>
      </xdr:nvPicPr>
      <xdr:blipFill>
        <a:blip r:embed="rId32" r:link="rId2"/>
        <a:stretch>
          <a:fillRect/>
        </a:stretch>
      </xdr:blipFill>
      <xdr:spPr>
        <a:xfrm>
          <a:off x="3181350" y="192338325"/>
          <a:ext cx="562610" cy="6769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8" name="ID_9076FBE7599240A3A3546924BA1BECD5"/>
        <xdr:cNvPicPr>
          <a:picLocks noChangeAspect="1"/>
        </xdr:cNvPicPr>
      </xdr:nvPicPr>
      <xdr:blipFill>
        <a:blip r:embed="rId33" r:link="rId2"/>
        <a:stretch>
          <a:fillRect/>
        </a:stretch>
      </xdr:blipFill>
      <xdr:spPr>
        <a:xfrm>
          <a:off x="3181350" y="195300600"/>
          <a:ext cx="619760" cy="6578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0" name="ID_DFB0F3F46CD249939607D6EB38217836"/>
        <xdr:cNvPicPr>
          <a:picLocks noChangeAspect="1"/>
        </xdr:cNvPicPr>
      </xdr:nvPicPr>
      <xdr:blipFill>
        <a:blip r:embed="rId34" r:link="rId2"/>
        <a:stretch>
          <a:fillRect/>
        </a:stretch>
      </xdr:blipFill>
      <xdr:spPr>
        <a:xfrm>
          <a:off x="3181350" y="196538850"/>
          <a:ext cx="619760" cy="7912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1" name="ID_883086FE7C2D49D09D73343310194414"/>
        <xdr:cNvPicPr>
          <a:picLocks noChangeAspect="1"/>
        </xdr:cNvPicPr>
      </xdr:nvPicPr>
      <xdr:blipFill>
        <a:blip r:embed="rId35" r:link="rId2"/>
        <a:stretch>
          <a:fillRect/>
        </a:stretch>
      </xdr:blipFill>
      <xdr:spPr>
        <a:xfrm>
          <a:off x="3181350" y="202272900"/>
          <a:ext cx="867410" cy="1028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2" name="ID_420C272378F6415B954C17C48992007F"/>
        <xdr:cNvPicPr>
          <a:picLocks noChangeAspect="1"/>
        </xdr:cNvPicPr>
      </xdr:nvPicPr>
      <xdr:blipFill>
        <a:blip r:embed="rId36" r:link="rId2"/>
        <a:stretch>
          <a:fillRect/>
        </a:stretch>
      </xdr:blipFill>
      <xdr:spPr>
        <a:xfrm>
          <a:off x="3181350" y="213302850"/>
          <a:ext cx="723900" cy="1143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3" name="ID_D6435ECCB925448F8898FAC398376FCE"/>
        <xdr:cNvPicPr>
          <a:picLocks noChangeAspect="1"/>
        </xdr:cNvPicPr>
      </xdr:nvPicPr>
      <xdr:blipFill>
        <a:blip r:embed="rId37" r:link="rId2"/>
        <a:stretch>
          <a:fillRect/>
        </a:stretch>
      </xdr:blipFill>
      <xdr:spPr>
        <a:xfrm>
          <a:off x="3181350" y="219398850"/>
          <a:ext cx="810260" cy="1047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4" name="ID_28088561423545F4922592C0C4C35339"/>
        <xdr:cNvPicPr>
          <a:picLocks noChangeAspect="1"/>
        </xdr:cNvPicPr>
      </xdr:nvPicPr>
      <xdr:blipFill>
        <a:blip r:embed="rId38" r:link="rId2"/>
        <a:stretch>
          <a:fillRect/>
        </a:stretch>
      </xdr:blipFill>
      <xdr:spPr>
        <a:xfrm>
          <a:off x="3181350" y="230600250"/>
          <a:ext cx="715010" cy="1047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5" name="ID_F908633E7F9E457BAFC328180795324D"/>
        <xdr:cNvPicPr>
          <a:picLocks noChangeAspect="1"/>
        </xdr:cNvPicPr>
      </xdr:nvPicPr>
      <xdr:blipFill>
        <a:blip r:embed="rId39" r:link="rId2"/>
        <a:stretch>
          <a:fillRect/>
        </a:stretch>
      </xdr:blipFill>
      <xdr:spPr>
        <a:xfrm>
          <a:off x="3181350" y="235143675"/>
          <a:ext cx="753110" cy="838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6" name="ID_CC4E604B816C4A13B950C88F92E38DE9"/>
        <xdr:cNvPicPr>
          <a:picLocks noChangeAspect="1"/>
        </xdr:cNvPicPr>
      </xdr:nvPicPr>
      <xdr:blipFill>
        <a:blip r:embed="rId40" r:link="rId2"/>
        <a:stretch>
          <a:fillRect/>
        </a:stretch>
      </xdr:blipFill>
      <xdr:spPr>
        <a:xfrm>
          <a:off x="3181350" y="240458625"/>
          <a:ext cx="829310" cy="476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7" name="ID_D1BE2801E9354A72AD69C28477D2B42D"/>
        <xdr:cNvPicPr>
          <a:picLocks noChangeAspect="1"/>
        </xdr:cNvPicPr>
      </xdr:nvPicPr>
      <xdr:blipFill>
        <a:blip r:embed="rId41" r:link="rId2"/>
        <a:stretch>
          <a:fillRect/>
        </a:stretch>
      </xdr:blipFill>
      <xdr:spPr>
        <a:xfrm>
          <a:off x="3181350" y="252536325"/>
          <a:ext cx="581660" cy="11150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9" name="ID_0A7F07C241FA44278697EB9646A382A4"/>
        <xdr:cNvPicPr>
          <a:picLocks noChangeAspect="1"/>
        </xdr:cNvPicPr>
      </xdr:nvPicPr>
      <xdr:blipFill>
        <a:blip r:embed="rId42" r:link="rId2"/>
        <a:stretch>
          <a:fillRect/>
        </a:stretch>
      </xdr:blipFill>
      <xdr:spPr>
        <a:xfrm>
          <a:off x="3181350" y="259813425"/>
          <a:ext cx="590550" cy="10579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1" name="ID_46B0F74308444FB895B7422C92483394"/>
        <xdr:cNvPicPr>
          <a:picLocks noChangeAspect="1"/>
        </xdr:cNvPicPr>
      </xdr:nvPicPr>
      <xdr:blipFill>
        <a:blip r:embed="rId43" r:link="rId2"/>
        <a:stretch>
          <a:fillRect/>
        </a:stretch>
      </xdr:blipFill>
      <xdr:spPr>
        <a:xfrm>
          <a:off x="3181350" y="266233275"/>
          <a:ext cx="628650" cy="12674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2" name="ID_4C9875826D2D44E79A29E58944EAC147"/>
        <xdr:cNvPicPr>
          <a:picLocks noChangeAspect="1"/>
        </xdr:cNvPicPr>
      </xdr:nvPicPr>
      <xdr:blipFill>
        <a:blip r:embed="rId44" r:link="rId2"/>
        <a:stretch>
          <a:fillRect/>
        </a:stretch>
      </xdr:blipFill>
      <xdr:spPr>
        <a:xfrm>
          <a:off x="3181350" y="273510375"/>
          <a:ext cx="628650" cy="1123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3" name="ID_740A60A806FB48D0A6834BFD15C6C3E5"/>
        <xdr:cNvPicPr>
          <a:picLocks noChangeAspect="1"/>
        </xdr:cNvPicPr>
      </xdr:nvPicPr>
      <xdr:blipFill>
        <a:blip r:embed="rId45" r:link="rId2"/>
        <a:stretch>
          <a:fillRect/>
        </a:stretch>
      </xdr:blipFill>
      <xdr:spPr>
        <a:xfrm>
          <a:off x="3181350" y="279758775"/>
          <a:ext cx="590550" cy="1238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5" name="ID_7BF3015E388049C496D439E32A37B33B"/>
        <xdr:cNvPicPr>
          <a:picLocks noChangeAspect="1"/>
        </xdr:cNvPicPr>
      </xdr:nvPicPr>
      <xdr:blipFill>
        <a:blip r:embed="rId46" r:link="rId2"/>
        <a:stretch>
          <a:fillRect/>
        </a:stretch>
      </xdr:blipFill>
      <xdr:spPr>
        <a:xfrm>
          <a:off x="3181350" y="287378775"/>
          <a:ext cx="762000" cy="9436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6" name="ID_BEF42DD20FEA4EE490F42C71F9E0DF6A"/>
        <xdr:cNvPicPr>
          <a:picLocks noChangeAspect="1"/>
        </xdr:cNvPicPr>
      </xdr:nvPicPr>
      <xdr:blipFill>
        <a:blip r:embed="rId46" r:link="rId2"/>
        <a:stretch>
          <a:fillRect/>
        </a:stretch>
      </xdr:blipFill>
      <xdr:spPr>
        <a:xfrm>
          <a:off x="3181350" y="293627175"/>
          <a:ext cx="762000" cy="9436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9" name="ID_DF946BD0955A41048F5930C358E9D737"/>
        <xdr:cNvPicPr>
          <a:picLocks noChangeAspect="1"/>
        </xdr:cNvPicPr>
      </xdr:nvPicPr>
      <xdr:blipFill>
        <a:blip r:embed="rId47" r:link="rId2"/>
        <a:stretch>
          <a:fillRect/>
        </a:stretch>
      </xdr:blipFill>
      <xdr:spPr>
        <a:xfrm>
          <a:off x="3181350" y="499729125"/>
          <a:ext cx="810260" cy="6007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8" name="ID_E2A281CE00354D0B97FFF153F98A1B18"/>
        <xdr:cNvPicPr>
          <a:picLocks noChangeAspect="1"/>
        </xdr:cNvPicPr>
      </xdr:nvPicPr>
      <xdr:blipFill>
        <a:blip r:embed="rId48" r:link="rId2"/>
        <a:stretch>
          <a:fillRect/>
        </a:stretch>
      </xdr:blipFill>
      <xdr:spPr>
        <a:xfrm>
          <a:off x="3181350" y="494166525"/>
          <a:ext cx="810260" cy="590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7" name="ID_F4399D371A2B41E2A12C5A031479A88B"/>
        <xdr:cNvPicPr>
          <a:picLocks noChangeAspect="1"/>
        </xdr:cNvPicPr>
      </xdr:nvPicPr>
      <xdr:blipFill>
        <a:blip r:embed="rId49" r:link="rId2"/>
        <a:stretch>
          <a:fillRect/>
        </a:stretch>
      </xdr:blipFill>
      <xdr:spPr>
        <a:xfrm>
          <a:off x="3181350" y="487575225"/>
          <a:ext cx="838200" cy="666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6" name="ID_ED2A7FC1DF2C472881F5AFB11431F5B7"/>
        <xdr:cNvPicPr>
          <a:picLocks noChangeAspect="1"/>
        </xdr:cNvPicPr>
      </xdr:nvPicPr>
      <xdr:blipFill>
        <a:blip r:embed="rId50" r:link="rId2"/>
        <a:stretch>
          <a:fillRect/>
        </a:stretch>
      </xdr:blipFill>
      <xdr:spPr>
        <a:xfrm>
          <a:off x="3181350" y="482546025"/>
          <a:ext cx="857250" cy="952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5" name="ID_E3C6C0A427F4452687F3159AEDE5423F"/>
        <xdr:cNvPicPr>
          <a:picLocks noChangeAspect="1"/>
        </xdr:cNvPicPr>
      </xdr:nvPicPr>
      <xdr:blipFill>
        <a:blip r:embed="rId51" r:link="rId2"/>
        <a:stretch>
          <a:fillRect/>
        </a:stretch>
      </xdr:blipFill>
      <xdr:spPr>
        <a:xfrm>
          <a:off x="3181350" y="477335850"/>
          <a:ext cx="819150" cy="10960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4" name="ID_331BF9985E0E4CECA1C3C67222169524"/>
        <xdr:cNvPicPr>
          <a:picLocks noChangeAspect="1"/>
        </xdr:cNvPicPr>
      </xdr:nvPicPr>
      <xdr:blipFill>
        <a:blip r:embed="rId52" r:link="rId2"/>
        <a:stretch>
          <a:fillRect/>
        </a:stretch>
      </xdr:blipFill>
      <xdr:spPr>
        <a:xfrm>
          <a:off x="3181350" y="471611325"/>
          <a:ext cx="848360" cy="5435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3" name="ID_234B8DC5BD7346B29B29B34BC76206C9"/>
        <xdr:cNvPicPr>
          <a:picLocks noChangeAspect="1"/>
        </xdr:cNvPicPr>
      </xdr:nvPicPr>
      <xdr:blipFill>
        <a:blip r:embed="rId53" r:link="rId2"/>
        <a:stretch>
          <a:fillRect/>
        </a:stretch>
      </xdr:blipFill>
      <xdr:spPr>
        <a:xfrm>
          <a:off x="3181350" y="463619850"/>
          <a:ext cx="685800" cy="1504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2" name="ID_DDA2A2E67971426DBCEDEFABD6CCDABD"/>
        <xdr:cNvPicPr>
          <a:picLocks noChangeAspect="1"/>
        </xdr:cNvPicPr>
      </xdr:nvPicPr>
      <xdr:blipFill>
        <a:blip r:embed="rId54" r:link="rId2"/>
        <a:stretch>
          <a:fillRect/>
        </a:stretch>
      </xdr:blipFill>
      <xdr:spPr>
        <a:xfrm>
          <a:off x="3181350" y="458228700"/>
          <a:ext cx="800100" cy="10579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1" name="ID_DC7779431BA64DCC8B503E6CDEE304BC"/>
        <xdr:cNvPicPr>
          <a:picLocks noChangeAspect="1"/>
        </xdr:cNvPicPr>
      </xdr:nvPicPr>
      <xdr:blipFill>
        <a:blip r:embed="rId55" r:link="rId2"/>
        <a:stretch>
          <a:fillRect/>
        </a:stretch>
      </xdr:blipFill>
      <xdr:spPr>
        <a:xfrm>
          <a:off x="3181350" y="452475600"/>
          <a:ext cx="704850" cy="15722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0" name="ID_8A78FDA71B85457B8047ABEEB2FF5E12"/>
        <xdr:cNvPicPr>
          <a:picLocks noChangeAspect="1"/>
        </xdr:cNvPicPr>
      </xdr:nvPicPr>
      <xdr:blipFill>
        <a:blip r:embed="rId56" r:link="rId2"/>
        <a:stretch>
          <a:fillRect/>
        </a:stretch>
      </xdr:blipFill>
      <xdr:spPr>
        <a:xfrm>
          <a:off x="3181350" y="446732025"/>
          <a:ext cx="857250" cy="7150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9" name="ID_2FE5AAE395AC425482874F3BEF855ECE"/>
        <xdr:cNvPicPr>
          <a:picLocks noChangeAspect="1"/>
        </xdr:cNvPicPr>
      </xdr:nvPicPr>
      <xdr:blipFill>
        <a:blip r:embed="rId57" r:link="rId2"/>
        <a:stretch>
          <a:fillRect/>
        </a:stretch>
      </xdr:blipFill>
      <xdr:spPr>
        <a:xfrm>
          <a:off x="3181350" y="441340875"/>
          <a:ext cx="838200" cy="6769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8" name="ID_61DF448D2A5447378CB6815F1CEF64BE"/>
        <xdr:cNvPicPr>
          <a:picLocks noChangeAspect="1"/>
        </xdr:cNvPicPr>
      </xdr:nvPicPr>
      <xdr:blipFill>
        <a:blip r:embed="rId58" r:link="rId2"/>
        <a:stretch>
          <a:fillRect/>
        </a:stretch>
      </xdr:blipFill>
      <xdr:spPr>
        <a:xfrm>
          <a:off x="3181350" y="435597300"/>
          <a:ext cx="829310" cy="6959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7" name="ID_04B69F3F035E4BA6B7C595127C36D1B5"/>
        <xdr:cNvPicPr>
          <a:picLocks noChangeAspect="1"/>
        </xdr:cNvPicPr>
      </xdr:nvPicPr>
      <xdr:blipFill>
        <a:blip r:embed="rId59" r:link="rId2"/>
        <a:stretch>
          <a:fillRect/>
        </a:stretch>
      </xdr:blipFill>
      <xdr:spPr>
        <a:xfrm>
          <a:off x="3181350" y="418004625"/>
          <a:ext cx="857250" cy="4381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6" name="ID_B1A9A1F21CEC41FC89F5A03E51330F7A"/>
        <xdr:cNvPicPr>
          <a:picLocks noChangeAspect="1"/>
        </xdr:cNvPicPr>
      </xdr:nvPicPr>
      <xdr:blipFill>
        <a:blip r:embed="rId60" r:link="rId2"/>
        <a:stretch>
          <a:fillRect/>
        </a:stretch>
      </xdr:blipFill>
      <xdr:spPr>
        <a:xfrm>
          <a:off x="3181350" y="398497425"/>
          <a:ext cx="838200" cy="15151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5" name="ID_5ED6836AF52A4B82A9A9A063C5D27F63"/>
        <xdr:cNvPicPr>
          <a:picLocks noChangeAspect="1"/>
        </xdr:cNvPicPr>
      </xdr:nvPicPr>
      <xdr:blipFill>
        <a:blip r:embed="rId61" r:link="rId2"/>
        <a:stretch>
          <a:fillRect/>
        </a:stretch>
      </xdr:blipFill>
      <xdr:spPr>
        <a:xfrm>
          <a:off x="3181350" y="392572875"/>
          <a:ext cx="781050" cy="895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4" name="ID_C6820CD757FC4CC8B505EAE4C3A78074"/>
        <xdr:cNvPicPr>
          <a:picLocks noChangeAspect="1"/>
        </xdr:cNvPicPr>
      </xdr:nvPicPr>
      <xdr:blipFill>
        <a:blip r:embed="rId62" r:link="rId2"/>
        <a:stretch>
          <a:fillRect/>
        </a:stretch>
      </xdr:blipFill>
      <xdr:spPr>
        <a:xfrm>
          <a:off x="3181350" y="386829300"/>
          <a:ext cx="734060" cy="723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3" name="ID_5D72EB9AC0A24718B791A919F67CD885"/>
        <xdr:cNvPicPr>
          <a:picLocks noChangeAspect="1"/>
        </xdr:cNvPicPr>
      </xdr:nvPicPr>
      <xdr:blipFill>
        <a:blip r:embed="rId63" r:link="rId2"/>
        <a:stretch>
          <a:fillRect/>
        </a:stretch>
      </xdr:blipFill>
      <xdr:spPr>
        <a:xfrm>
          <a:off x="3181350" y="381085725"/>
          <a:ext cx="734060" cy="838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2" name="ID_D825F773E2C14585898ACB78C833A0CB"/>
        <xdr:cNvPicPr>
          <a:picLocks noChangeAspect="1"/>
        </xdr:cNvPicPr>
      </xdr:nvPicPr>
      <xdr:blipFill>
        <a:blip r:embed="rId64" r:link="rId2"/>
        <a:stretch>
          <a:fillRect/>
        </a:stretch>
      </xdr:blipFill>
      <xdr:spPr>
        <a:xfrm>
          <a:off x="3181350" y="374980200"/>
          <a:ext cx="657860" cy="10388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1" name="ID_B4A0D147C47C478C9453C77CD9D598D5"/>
        <xdr:cNvPicPr>
          <a:picLocks noChangeAspect="1"/>
        </xdr:cNvPicPr>
      </xdr:nvPicPr>
      <xdr:blipFill>
        <a:blip r:embed="rId65" r:link="rId2"/>
        <a:stretch>
          <a:fillRect/>
        </a:stretch>
      </xdr:blipFill>
      <xdr:spPr>
        <a:xfrm>
          <a:off x="3181350" y="374427750"/>
          <a:ext cx="886460" cy="6007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0" name="ID_82421730A35B4F1491EECA902201A09C"/>
        <xdr:cNvPicPr>
          <a:picLocks noChangeAspect="1"/>
        </xdr:cNvPicPr>
      </xdr:nvPicPr>
      <xdr:blipFill>
        <a:blip r:embed="rId66" r:link="rId2"/>
        <a:stretch>
          <a:fillRect/>
        </a:stretch>
      </xdr:blipFill>
      <xdr:spPr>
        <a:xfrm>
          <a:off x="3181350" y="368865150"/>
          <a:ext cx="762000" cy="628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9" name="ID_0DED53E8659B4BE69F57BD102E317D36"/>
        <xdr:cNvPicPr>
          <a:picLocks noChangeAspect="1"/>
        </xdr:cNvPicPr>
      </xdr:nvPicPr>
      <xdr:blipFill>
        <a:blip r:embed="rId67" r:link="rId2"/>
        <a:stretch>
          <a:fillRect/>
        </a:stretch>
      </xdr:blipFill>
      <xdr:spPr>
        <a:xfrm>
          <a:off x="3181350" y="363121575"/>
          <a:ext cx="829310" cy="7531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8" name="ID_4AC7BE0E3510401DABA7AF17FE8C0E92"/>
        <xdr:cNvPicPr>
          <a:picLocks noChangeAspect="1"/>
        </xdr:cNvPicPr>
      </xdr:nvPicPr>
      <xdr:blipFill>
        <a:blip r:embed="rId68" r:link="rId2"/>
        <a:stretch>
          <a:fillRect/>
        </a:stretch>
      </xdr:blipFill>
      <xdr:spPr>
        <a:xfrm>
          <a:off x="3181350" y="357378000"/>
          <a:ext cx="742950" cy="8191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7" name="ID_0C9B3C6D864F40AD8F74EE8F2EC52E83"/>
        <xdr:cNvPicPr>
          <a:picLocks noChangeAspect="1"/>
        </xdr:cNvPicPr>
      </xdr:nvPicPr>
      <xdr:blipFill>
        <a:blip r:embed="rId69" r:link="rId2"/>
        <a:stretch>
          <a:fillRect/>
        </a:stretch>
      </xdr:blipFill>
      <xdr:spPr>
        <a:xfrm>
          <a:off x="3181350" y="351634425"/>
          <a:ext cx="762000" cy="7340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6" name="ID_7CAC9C8E0EA942A58D16EC5D34A6B127"/>
        <xdr:cNvPicPr>
          <a:picLocks noChangeAspect="1"/>
        </xdr:cNvPicPr>
      </xdr:nvPicPr>
      <xdr:blipFill>
        <a:blip r:embed="rId70" r:link="rId2"/>
        <a:stretch>
          <a:fillRect/>
        </a:stretch>
      </xdr:blipFill>
      <xdr:spPr>
        <a:xfrm>
          <a:off x="3181350" y="346071825"/>
          <a:ext cx="742950" cy="609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5" name="ID_7CC6E0E07EF041F2AFC7556E39FCC007"/>
        <xdr:cNvPicPr>
          <a:picLocks noChangeAspect="1"/>
        </xdr:cNvPicPr>
      </xdr:nvPicPr>
      <xdr:blipFill>
        <a:blip r:embed="rId71" r:link="rId2"/>
        <a:stretch>
          <a:fillRect/>
        </a:stretch>
      </xdr:blipFill>
      <xdr:spPr>
        <a:xfrm>
          <a:off x="3181350" y="340328250"/>
          <a:ext cx="800100" cy="7150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4" name="ID_E87BB4BE748F4ABA820FC8A8DB25E571"/>
        <xdr:cNvPicPr>
          <a:picLocks noChangeAspect="1"/>
        </xdr:cNvPicPr>
      </xdr:nvPicPr>
      <xdr:blipFill>
        <a:blip r:embed="rId72" r:link="rId2"/>
        <a:stretch>
          <a:fillRect/>
        </a:stretch>
      </xdr:blipFill>
      <xdr:spPr>
        <a:xfrm>
          <a:off x="3181350" y="339775800"/>
          <a:ext cx="800100" cy="5816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58" name="ID_A79FA7EA04754D1B967E650E5BA6DCD5"/>
        <xdr:cNvPicPr>
          <a:picLocks noChangeAspect="1"/>
        </xdr:cNvPicPr>
      </xdr:nvPicPr>
      <xdr:blipFill>
        <a:blip r:embed="rId73" r:link="rId2"/>
        <a:stretch>
          <a:fillRect/>
        </a:stretch>
      </xdr:blipFill>
      <xdr:spPr>
        <a:xfrm>
          <a:off x="3181350" y="336804000"/>
          <a:ext cx="753110" cy="685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57" name="ID_790A4521F66F42B68E72301289504C13"/>
        <xdr:cNvPicPr>
          <a:picLocks noChangeAspect="1"/>
        </xdr:cNvPicPr>
      </xdr:nvPicPr>
      <xdr:blipFill>
        <a:blip r:embed="rId74" r:link="rId2"/>
        <a:stretch>
          <a:fillRect/>
        </a:stretch>
      </xdr:blipFill>
      <xdr:spPr>
        <a:xfrm>
          <a:off x="3181350" y="331650975"/>
          <a:ext cx="819150" cy="5626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31" name="ID_B132ED299AEE48BDBF313E4EAA6F5B95"/>
        <xdr:cNvPicPr>
          <a:picLocks noChangeAspect="1"/>
        </xdr:cNvPicPr>
      </xdr:nvPicPr>
      <xdr:blipFill>
        <a:blip r:embed="rId75" r:link="rId2"/>
        <a:stretch>
          <a:fillRect/>
        </a:stretch>
      </xdr:blipFill>
      <xdr:spPr>
        <a:xfrm>
          <a:off x="3181350" y="322792725"/>
          <a:ext cx="772160" cy="685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9" name="ID_BD800BD47AF84AA7A3E17D61ACFF763F"/>
        <xdr:cNvPicPr>
          <a:picLocks noChangeAspect="1"/>
        </xdr:cNvPicPr>
      </xdr:nvPicPr>
      <xdr:blipFill>
        <a:blip r:embed="rId76" r:link="rId2"/>
        <a:stretch>
          <a:fillRect/>
        </a:stretch>
      </xdr:blipFill>
      <xdr:spPr>
        <a:xfrm>
          <a:off x="3181350" y="318963675"/>
          <a:ext cx="524510" cy="7340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1" name="ID_4FC3D2D7E21D4B9AA869EB14773842C4"/>
        <xdr:cNvPicPr>
          <a:picLocks noChangeAspect="1"/>
        </xdr:cNvPicPr>
      </xdr:nvPicPr>
      <xdr:blipFill>
        <a:blip r:embed="rId77" r:link="rId2"/>
        <a:stretch>
          <a:fillRect/>
        </a:stretch>
      </xdr:blipFill>
      <xdr:spPr>
        <a:xfrm>
          <a:off x="3181350" y="312543825"/>
          <a:ext cx="829310" cy="5435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9" name="ID_16D094CEC63A4586A99C7FAD7526F8B5"/>
        <xdr:cNvPicPr>
          <a:picLocks noChangeAspect="1"/>
        </xdr:cNvPicPr>
      </xdr:nvPicPr>
      <xdr:blipFill>
        <a:blip r:embed="rId78" r:link="rId2"/>
        <a:stretch>
          <a:fillRect/>
        </a:stretch>
      </xdr:blipFill>
      <xdr:spPr>
        <a:xfrm>
          <a:off x="3181350" y="306295425"/>
          <a:ext cx="772160" cy="5435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7" name="ID_B893189E1CC84F49B2A2A408E777DE39"/>
        <xdr:cNvPicPr>
          <a:picLocks noChangeAspect="1"/>
        </xdr:cNvPicPr>
      </xdr:nvPicPr>
      <xdr:blipFill>
        <a:blip r:embed="rId79" r:link="rId2"/>
        <a:stretch>
          <a:fillRect/>
        </a:stretch>
      </xdr:blipFill>
      <xdr:spPr>
        <a:xfrm>
          <a:off x="3181350" y="299875575"/>
          <a:ext cx="772160" cy="51435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<sst xmlns="http://schemas.openxmlformats.org/spreadsheetml/2006/main" count="380" uniqueCount="278">
  <si>
    <t>2025年办公家具采购项目报价清单</t>
  </si>
  <si>
    <r>
      <rPr>
        <b/>
        <sz val="11"/>
        <color rgb="FF000000"/>
        <rFont val="宋体"/>
        <charset val="134"/>
      </rPr>
      <t>序号</t>
    </r>
  </si>
  <si>
    <r>
      <rPr>
        <b/>
        <sz val="11"/>
        <color rgb="FF000000"/>
        <rFont val="宋体"/>
        <charset val="134"/>
      </rPr>
      <t>产品名称</t>
    </r>
  </si>
  <si>
    <r>
      <rPr>
        <b/>
        <sz val="11"/>
        <color rgb="FF000000"/>
        <rFont val="宋体"/>
        <charset val="134"/>
      </rPr>
      <t>产品图片</t>
    </r>
  </si>
  <si>
    <r>
      <rPr>
        <b/>
        <sz val="11"/>
        <color rgb="FF000000"/>
        <rFont val="宋体"/>
        <charset val="134"/>
      </rPr>
      <t>规格</t>
    </r>
    <r>
      <rPr>
        <b/>
        <sz val="11"/>
        <color rgb="FF000000"/>
        <rFont val="Times New Roman"/>
        <charset val="134"/>
      </rPr>
      <t>(W*D*H)</t>
    </r>
  </si>
  <si>
    <r>
      <rPr>
        <b/>
        <sz val="11"/>
        <color rgb="FF000000"/>
        <rFont val="宋体"/>
        <charset val="134"/>
      </rPr>
      <t>材质等说明</t>
    </r>
  </si>
  <si>
    <r>
      <rPr>
        <b/>
        <sz val="11"/>
        <color rgb="FF000000"/>
        <rFont val="宋体"/>
        <charset val="134"/>
      </rPr>
      <t>数量</t>
    </r>
  </si>
  <si>
    <r>
      <rPr>
        <b/>
        <sz val="11"/>
        <color rgb="FF000000"/>
        <rFont val="宋体"/>
        <charset val="134"/>
      </rPr>
      <t>单位</t>
    </r>
  </si>
  <si>
    <t>单价限价（元）</t>
  </si>
  <si>
    <t>限价合计（元）</t>
  </si>
  <si>
    <t>供应商报价单价（元）</t>
  </si>
  <si>
    <t>合计（元）</t>
  </si>
  <si>
    <t>备注</t>
  </si>
  <si>
    <r>
      <rPr>
        <sz val="11"/>
        <color rgb="FF000000"/>
        <rFont val="宋体"/>
        <charset val="134"/>
      </rPr>
      <t>衣服挂钩板</t>
    </r>
  </si>
  <si>
    <t>1000*1200</t>
  </si>
  <si>
    <r>
      <rPr>
        <sz val="11"/>
        <color rgb="FF000000"/>
        <rFont val="宋体"/>
        <charset val="134"/>
      </rPr>
      <t>一、主要材料及厚度说明：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、材质：采用</t>
    </r>
    <r>
      <rPr>
        <sz val="11"/>
        <color rgb="FF000000"/>
        <rFont val="Times New Roman"/>
        <charset val="134"/>
      </rPr>
      <t>16mm</t>
    </r>
    <r>
      <rPr>
        <sz val="11"/>
        <color rgb="FF000000"/>
        <rFont val="宋体"/>
        <charset val="134"/>
      </rPr>
      <t>厚的优质木纹色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级实木颗粒板基材的三聚氰胺板；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、配置：主板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双层挂钩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镜钉；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三、五金配件：的优质配件；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、封边：见光面为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厚全自动封边工艺。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、平方数按正立面投影面积计算。</t>
    </r>
  </si>
  <si>
    <r>
      <rPr>
        <sz val="11"/>
        <color rgb="FF000000"/>
        <rFont val="宋体"/>
        <charset val="134"/>
      </rPr>
      <t>块</t>
    </r>
  </si>
  <si>
    <r>
      <rPr>
        <sz val="11"/>
        <color rgb="FF000000"/>
        <rFont val="宋体"/>
        <charset val="134"/>
      </rPr>
      <t>医用资料柜</t>
    </r>
  </si>
  <si>
    <t>800*400*2000</t>
  </si>
  <si>
    <r>
      <rPr>
        <sz val="11"/>
        <color rgb="FF000000"/>
        <rFont val="宋体"/>
        <charset val="134"/>
      </rPr>
      <t>一、主要材料及厚度说明：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、材质：所有板材均为优质木纹色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级实木颗粒板基材的三聚氰胺板；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、厚度：顶板、层板厚度为</t>
    </r>
    <r>
      <rPr>
        <sz val="11"/>
        <color rgb="FF000000"/>
        <rFont val="Times New Roman"/>
        <charset val="134"/>
      </rPr>
      <t>25mm</t>
    </r>
    <r>
      <rPr>
        <sz val="11"/>
        <color rgb="FF000000"/>
        <rFont val="宋体"/>
        <charset val="134"/>
      </rPr>
      <t>，侧板、门板、底板厚度为</t>
    </r>
    <r>
      <rPr>
        <sz val="11"/>
        <color rgb="FF000000"/>
        <rFont val="Times New Roman"/>
        <charset val="134"/>
      </rPr>
      <t>16mm</t>
    </r>
    <r>
      <rPr>
        <sz val="11"/>
        <color rgb="FF000000"/>
        <rFont val="宋体"/>
        <charset val="134"/>
      </rPr>
      <t>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、配置：主柜（上下均为对开门，上木框玻璃门</t>
    </r>
    <r>
      <rPr>
        <sz val="11"/>
        <color rgb="FF000000"/>
        <rFont val="Times New Roman"/>
        <charset val="134"/>
      </rPr>
      <t>+2</t>
    </r>
    <r>
      <rPr>
        <sz val="11"/>
        <color rgb="FF000000"/>
        <rFont val="宋体"/>
        <charset val="134"/>
      </rPr>
      <t>件活层，下木门</t>
    </r>
    <r>
      <rPr>
        <sz val="11"/>
        <color rgb="FF000000"/>
        <rFont val="Times New Roman"/>
        <charset val="134"/>
      </rPr>
      <t>+1</t>
    </r>
    <r>
      <rPr>
        <sz val="11"/>
        <color rgb="FF000000"/>
        <rFont val="宋体"/>
        <charset val="134"/>
      </rPr>
      <t>件活层；带锁）；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三、五金配件：优质配件；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、封边：见光面为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厚全自动封边工艺。</t>
    </r>
  </si>
  <si>
    <r>
      <rPr>
        <sz val="11"/>
        <color rgb="FF000000"/>
        <rFont val="宋体"/>
        <charset val="134"/>
      </rPr>
      <t>个</t>
    </r>
  </si>
  <si>
    <r>
      <rPr>
        <sz val="11"/>
        <color rgb="FF000000"/>
        <rFont val="宋体"/>
        <charset val="134"/>
      </rPr>
      <t>医用储物柜</t>
    </r>
  </si>
  <si>
    <t>800*600*2000</t>
  </si>
  <si>
    <r>
      <rPr>
        <sz val="11"/>
        <color rgb="FF000000"/>
        <rFont val="宋体"/>
        <charset val="134"/>
      </rPr>
      <t>一、主要材料及厚度说明：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、材质：所有板材均为优质木纹色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级多层实芯环保生态板；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、厚度：顶板、层板厚度为</t>
    </r>
    <r>
      <rPr>
        <sz val="11"/>
        <color rgb="FF000000"/>
        <rFont val="Times New Roman"/>
        <charset val="134"/>
      </rPr>
      <t>25mm</t>
    </r>
    <r>
      <rPr>
        <sz val="11"/>
        <color rgb="FF000000"/>
        <rFont val="宋体"/>
        <charset val="134"/>
      </rPr>
      <t>，侧板、门板、底板厚度为</t>
    </r>
    <r>
      <rPr>
        <sz val="11"/>
        <color rgb="FF000000"/>
        <rFont val="Times New Roman"/>
        <charset val="134"/>
      </rPr>
      <t>16mm</t>
    </r>
    <r>
      <rPr>
        <sz val="11"/>
        <color rgb="FF000000"/>
        <rFont val="宋体"/>
        <charset val="134"/>
      </rPr>
      <t>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、配置：主柜（上下各分二层，对开门）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标签牌；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三、五金配件：优质配件；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、封边：见光面为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厚全自动封边工艺。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、平方数按正立面投影面积计算。</t>
    </r>
  </si>
  <si>
    <r>
      <rPr>
        <sz val="11"/>
        <color rgb="FF000000"/>
        <rFont val="宋体"/>
        <charset val="134"/>
      </rPr>
      <t>金属储物柜</t>
    </r>
  </si>
  <si>
    <t>1350*600*2000</t>
  </si>
  <si>
    <r>
      <rPr>
        <sz val="11"/>
        <color rgb="FF000000"/>
        <rFont val="宋体"/>
        <charset val="134"/>
      </rPr>
      <t>材质说明：采用</t>
    </r>
    <r>
      <rPr>
        <sz val="11"/>
        <color rgb="FF000000"/>
        <rFont val="Times New Roman"/>
        <charset val="134"/>
      </rPr>
      <t>0.7mm</t>
    </r>
    <r>
      <rPr>
        <sz val="11"/>
        <color rgb="FF000000"/>
        <rFont val="宋体"/>
        <charset val="134"/>
      </rPr>
      <t>冷轧钢板；处理：所有配件均经酸洗除锈及磷化化学处理；表面处理：选用不含三酸异氰酐油脂（</t>
    </r>
    <r>
      <rPr>
        <sz val="11"/>
        <color rgb="FF000000"/>
        <rFont val="Times New Roman"/>
        <charset val="134"/>
      </rPr>
      <t>TGIC</t>
    </r>
    <r>
      <rPr>
        <sz val="11"/>
        <color rgb="FF000000"/>
        <rFont val="宋体"/>
        <charset val="134"/>
      </rPr>
      <t>）喷粉、经静电处理，所有材料必须符合国家标准。柜类外廓尺寸极限偏差</t>
    </r>
    <r>
      <rPr>
        <sz val="11"/>
        <color rgb="FF000000"/>
        <rFont val="Times New Roman"/>
        <charset val="134"/>
      </rPr>
      <t>≤1.5MM,</t>
    </r>
    <r>
      <rPr>
        <sz val="11"/>
        <color rgb="FF000000"/>
        <rFont val="宋体"/>
        <charset val="134"/>
      </rPr>
      <t>侧面板和中腰板的对缝处间隙</t>
    </r>
    <r>
      <rPr>
        <sz val="11"/>
        <color rgb="FF000000"/>
        <rFont val="Times New Roman"/>
        <charset val="134"/>
      </rPr>
      <t>≤1.2MM</t>
    </r>
    <r>
      <rPr>
        <sz val="11"/>
        <color rgb="FF000000"/>
        <rFont val="宋体"/>
        <charset val="134"/>
      </rPr>
      <t>，间缝间隙均匀一致，间隙应在</t>
    </r>
    <r>
      <rPr>
        <sz val="11"/>
        <color rgb="FF000000"/>
        <rFont val="Times New Roman"/>
        <charset val="134"/>
      </rPr>
      <t>1-1.2</t>
    </r>
    <r>
      <rPr>
        <sz val="11"/>
        <color rgb="FF000000"/>
        <rFont val="宋体"/>
        <charset val="134"/>
      </rPr>
      <t>之间。所有焊件牢固，焊痕光滑平整，表面喷涂符合</t>
    </r>
    <r>
      <rPr>
        <sz val="11"/>
        <color rgb="FF000000"/>
        <rFont val="Times New Roman"/>
        <charset val="134"/>
      </rPr>
      <t>GB-1720R</t>
    </r>
    <r>
      <rPr>
        <sz val="11"/>
        <color rgb="FF000000"/>
        <rFont val="宋体"/>
        <charset val="134"/>
      </rPr>
      <t>的要求。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备注：柜子底部离地</t>
    </r>
    <r>
      <rPr>
        <sz val="11"/>
        <color rgb="FF000000"/>
        <rFont val="Times New Roman"/>
        <charset val="134"/>
      </rPr>
      <t>200mm</t>
    </r>
    <r>
      <rPr>
        <sz val="11"/>
        <color rgb="FF000000"/>
        <rFont val="宋体"/>
        <charset val="134"/>
      </rPr>
      <t>高；柜子上面做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宋体"/>
        <charset val="134"/>
      </rPr>
      <t>组双开门柜，每组柜子内置</t>
    </r>
    <r>
      <rPr>
        <sz val="11"/>
        <color rgb="FF000000"/>
        <rFont val="Times New Roman"/>
        <charset val="134"/>
      </rPr>
      <t>1</t>
    </r>
    <r>
      <rPr>
        <sz val="11"/>
        <color rgb="FF000000"/>
        <rFont val="宋体"/>
        <charset val="134"/>
      </rPr>
      <t>块活动层板；配内凹拉手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圆形锁具。</t>
    </r>
  </si>
  <si>
    <r>
      <rPr>
        <sz val="11"/>
        <color rgb="FF000000"/>
        <rFont val="宋体"/>
        <charset val="134"/>
      </rPr>
      <t>医用打印机地柜</t>
    </r>
  </si>
  <si>
    <t>800W*400D*750H</t>
  </si>
  <si>
    <r>
      <rPr>
        <sz val="11"/>
        <color rgb="FF000000"/>
        <rFont val="宋体"/>
        <charset val="134"/>
      </rPr>
      <t>一、主要材料及厚度说明：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、材质：所有板件为优质木纹色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级多层实芯环保生态板；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、厚度：面板、活动层板厚度为</t>
    </r>
    <r>
      <rPr>
        <sz val="11"/>
        <color rgb="FF000000"/>
        <rFont val="Times New Roman"/>
        <charset val="134"/>
      </rPr>
      <t>25mm</t>
    </r>
    <r>
      <rPr>
        <sz val="11"/>
        <color rgb="FF000000"/>
        <rFont val="宋体"/>
        <charset val="134"/>
      </rPr>
      <t>，侧板、底板、门板、抽面厚度为</t>
    </r>
    <r>
      <rPr>
        <sz val="11"/>
        <color rgb="FF000000"/>
        <rFont val="Times New Roman"/>
        <charset val="134"/>
      </rPr>
      <t>16mm</t>
    </r>
    <r>
      <rPr>
        <sz val="11"/>
        <color rgb="FF000000"/>
        <rFont val="宋体"/>
        <charset val="134"/>
      </rPr>
      <t>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、配置：主柜（上抽下门）</t>
    </r>
    <r>
      <rPr>
        <sz val="11"/>
        <color rgb="FF000000"/>
        <rFont val="Times New Roman"/>
        <charset val="134"/>
      </rPr>
      <t>+1</t>
    </r>
    <r>
      <rPr>
        <sz val="11"/>
        <color rgb="FF000000"/>
        <rFont val="宋体"/>
        <charset val="134"/>
      </rPr>
      <t>件活动层板；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三、五金配件：优质配件；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、封边：见光面为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厚全自动封边工艺。</t>
    </r>
  </si>
  <si>
    <r>
      <rPr>
        <sz val="11"/>
        <color rgb="FF000000"/>
        <rFont val="宋体"/>
        <charset val="134"/>
      </rPr>
      <t>医用水台</t>
    </r>
  </si>
  <si>
    <t>800*416*800</t>
  </si>
  <si>
    <r>
      <rPr>
        <sz val="11"/>
        <color rgb="FF000000"/>
        <rFont val="宋体"/>
        <charset val="134"/>
      </rPr>
      <t>一、主要材料及厚度说明：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、材质：所有板材均为优质木纹色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级实木颗粒板基材的三聚氰氨板；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、厚度：活动层板厚度为</t>
    </r>
    <r>
      <rPr>
        <sz val="11"/>
        <color rgb="FF000000"/>
        <rFont val="Times New Roman"/>
        <charset val="134"/>
      </rPr>
      <t>25mm</t>
    </r>
    <r>
      <rPr>
        <sz val="11"/>
        <color rgb="FF000000"/>
        <rFont val="宋体"/>
        <charset val="134"/>
      </rPr>
      <t>，面板、侧板、门板、背板、抽面厚度为</t>
    </r>
    <r>
      <rPr>
        <sz val="11"/>
        <color rgb="FF000000"/>
        <rFont val="Times New Roman"/>
        <charset val="134"/>
      </rPr>
      <t>16mm</t>
    </r>
    <r>
      <rPr>
        <sz val="11"/>
        <color rgb="FF000000"/>
        <rFont val="宋体"/>
        <charset val="134"/>
      </rPr>
      <t>；</t>
    </r>
    <r>
      <rPr>
        <sz val="11"/>
        <color rgb="FF000000"/>
        <rFont val="Times New Roman"/>
        <charset val="134"/>
      </rPr>
      <t xml:space="preserve">
3</t>
    </r>
    <r>
      <rPr>
        <sz val="11"/>
        <color rgb="FF000000"/>
        <rFont val="宋体"/>
        <charset val="134"/>
      </rPr>
      <t>、台面采用国内人造石；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、配置：主柜（上抽下门</t>
    </r>
    <r>
      <rPr>
        <sz val="11"/>
        <color rgb="FF000000"/>
        <rFont val="Times New Roman"/>
        <charset val="134"/>
      </rPr>
      <t>+1</t>
    </r>
    <r>
      <rPr>
        <sz val="11"/>
        <color rgb="FF000000"/>
        <rFont val="宋体"/>
        <charset val="134"/>
      </rPr>
      <t>件活动层板）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人造石面；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三、五金配件：优质配件；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、封边：见光面为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厚全自动封边工艺。</t>
    </r>
  </si>
  <si>
    <r>
      <rPr>
        <sz val="11"/>
        <color rgb="FF000000"/>
        <rFont val="宋体"/>
        <charset val="134"/>
      </rPr>
      <t>书桌</t>
    </r>
  </si>
  <si>
    <t>1200*600*750</t>
  </si>
  <si>
    <r>
      <rPr>
        <sz val="11"/>
        <color rgb="FF000000"/>
        <rFont val="宋体"/>
        <charset val="134"/>
      </rPr>
      <t>一、主要材料及厚度说明：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、材质：所有板材均为优质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级实木颗粒板基材的三聚氰氨板；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、厚度：台面板厚度为</t>
    </r>
    <r>
      <rPr>
        <sz val="11"/>
        <color rgb="FF000000"/>
        <rFont val="Times New Roman"/>
        <charset val="134"/>
      </rPr>
      <t>25mm</t>
    </r>
    <r>
      <rPr>
        <sz val="11"/>
        <color rgb="FF000000"/>
        <rFont val="宋体"/>
        <charset val="134"/>
      </rPr>
      <t>，侧板、背板、抽面、底板厚度为</t>
    </r>
    <r>
      <rPr>
        <sz val="11"/>
        <color rgb="FF000000"/>
        <rFont val="Times New Roman"/>
        <charset val="134"/>
      </rPr>
      <t>16mm</t>
    </r>
    <r>
      <rPr>
        <sz val="11"/>
        <color rgb="FF000000"/>
        <rFont val="宋体"/>
        <charset val="134"/>
      </rPr>
      <t>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、主台</t>
    </r>
    <r>
      <rPr>
        <sz val="11"/>
        <color rgb="FF000000"/>
        <rFont val="Times New Roman"/>
        <charset val="134"/>
      </rPr>
      <t>+60*30</t>
    </r>
    <r>
      <rPr>
        <sz val="11"/>
        <color rgb="FF000000"/>
        <rFont val="宋体"/>
        <charset val="134"/>
      </rPr>
      <t>钢脚架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三抽立柜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塑料键盘架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吊木挡板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钢管主机架</t>
    </r>
    <r>
      <rPr>
        <sz val="11"/>
        <color rgb="FF000000"/>
        <rFont val="Times New Roman"/>
        <charset val="134"/>
      </rPr>
      <t>+Φ60</t>
    </r>
    <r>
      <rPr>
        <sz val="11"/>
        <color rgb="FF000000"/>
        <rFont val="宋体"/>
        <charset val="134"/>
      </rPr>
      <t>金属线盒；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三、五金配件：优质配件；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、封边：见光面为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厚全自动封边工艺。</t>
    </r>
  </si>
  <si>
    <r>
      <rPr>
        <sz val="11"/>
        <color rgb="FF000000"/>
        <rFont val="宋体"/>
        <charset val="134"/>
      </rPr>
      <t>张</t>
    </r>
  </si>
  <si>
    <r>
      <rPr>
        <sz val="11"/>
        <color rgb="FF000000"/>
        <rFont val="宋体"/>
        <charset val="134"/>
      </rPr>
      <t>不锈钢带抽屉工作桌</t>
    </r>
  </si>
  <si>
    <r>
      <rPr>
        <sz val="11"/>
        <color rgb="FF000000"/>
        <rFont val="宋体"/>
        <charset val="134"/>
      </rPr>
      <t>一、主要材料及厚度说明：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、柜体</t>
    </r>
    <r>
      <rPr>
        <sz val="11"/>
        <color rgb="FF000000"/>
        <rFont val="Times New Roman"/>
        <charset val="134"/>
      </rPr>
      <t>304</t>
    </r>
    <r>
      <rPr>
        <sz val="11"/>
        <color rgb="FF000000"/>
        <rFont val="宋体"/>
        <charset val="134"/>
      </rPr>
      <t>不锈钢板材，侧板、层板、底板、顶板、抽面、门板厚</t>
    </r>
    <r>
      <rPr>
        <sz val="11"/>
        <color rgb="FF000000"/>
        <rFont val="Times New Roman"/>
        <charset val="134"/>
      </rPr>
      <t>1.0mm</t>
    </r>
    <r>
      <rPr>
        <sz val="11"/>
        <color rgb="FF000000"/>
        <rFont val="宋体"/>
        <charset val="134"/>
      </rPr>
      <t>，加强管料厚</t>
    </r>
    <r>
      <rPr>
        <sz val="11"/>
        <color rgb="FF000000"/>
        <rFont val="Times New Roman"/>
        <charset val="134"/>
      </rPr>
      <t>0.8mm</t>
    </r>
    <r>
      <rPr>
        <sz val="11"/>
        <color rgb="FF000000"/>
        <rFont val="宋体"/>
        <charset val="134"/>
      </rPr>
      <t>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、三节缓冲导轨、暗拉手、阻尼门铰；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、不锈钢采用数控激光切割、数控折弯、冲压、焊接、精细打磨、抛光、拉丝等工艺。</t>
    </r>
  </si>
  <si>
    <r>
      <rPr>
        <sz val="11"/>
        <color rgb="FF000000"/>
        <rFont val="宋体"/>
        <charset val="134"/>
      </rPr>
      <t>三抽活动柜</t>
    </r>
  </si>
  <si>
    <t>350*350*500</t>
  </si>
  <si>
    <r>
      <rPr>
        <sz val="11"/>
        <color rgb="FF000000"/>
        <rFont val="宋体"/>
        <charset val="134"/>
      </rPr>
      <t>材质说明；采用夏特防火板饰面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层板厚</t>
    </r>
    <r>
      <rPr>
        <sz val="11"/>
        <color rgb="FF000000"/>
        <rFont val="Times New Roman"/>
        <charset val="134"/>
      </rPr>
      <t>25mm,</t>
    </r>
    <r>
      <rPr>
        <sz val="11"/>
        <color rgb="FF000000"/>
        <rFont val="宋体"/>
        <charset val="134"/>
      </rPr>
      <t>其余</t>
    </r>
    <r>
      <rPr>
        <sz val="11"/>
        <color rgb="FF000000"/>
        <rFont val="Times New Roman"/>
        <charset val="134"/>
      </rPr>
      <t>16mm</t>
    </r>
    <r>
      <rPr>
        <sz val="11"/>
        <color rgb="FF000000"/>
        <rFont val="宋体"/>
        <charset val="134"/>
      </rPr>
      <t>厚；耐磨性强、阻燃、肉眼无色差，经防污处理，清洁方便，灰白色。内材为高密度板，其原料的树种一致，强度高，刚性强，不变形，比重合理，达国际握钉力测试标准，所有板材均经过防虫、防腐的化学处。拉手均采用优质铝合金拉手；优质锁具及五金配件。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宋体"/>
        <charset val="134"/>
      </rPr>
      <t>、封边：采用优质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</t>
    </r>
    <r>
      <rPr>
        <sz val="11"/>
        <color rgb="FF000000"/>
        <rFont val="Times New Roman"/>
        <charset val="134"/>
      </rPr>
      <t>PVC</t>
    </r>
    <r>
      <rPr>
        <sz val="11"/>
        <color rgb="FF000000"/>
        <rFont val="宋体"/>
        <charset val="134"/>
      </rPr>
      <t>封边条，全自动封边机完成封边；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、所有板材均经过防虫、防腐、防水处理。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备注；配弧形拉手及圆形锁具。</t>
    </r>
  </si>
  <si>
    <t>会诊台</t>
  </si>
  <si>
    <t>2400*1200*750</t>
  </si>
  <si>
    <r>
      <rPr>
        <sz val="11"/>
        <color rgb="FF000000"/>
        <rFont val="宋体"/>
        <charset val="134"/>
      </rPr>
      <t>一、主要材料及厚度说明：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、材质：台面板为</t>
    </r>
    <r>
      <rPr>
        <sz val="11"/>
        <color rgb="FF000000"/>
        <rFont val="Times New Roman"/>
        <charset val="134"/>
      </rPr>
      <t>25mm</t>
    </r>
    <r>
      <rPr>
        <sz val="11"/>
        <color rgb="FF000000"/>
        <rFont val="宋体"/>
        <charset val="134"/>
      </rPr>
      <t>厚的优质木纹色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级实木颗粒板基材的三聚氰氨板；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、台面</t>
    </r>
    <r>
      <rPr>
        <sz val="11"/>
        <color rgb="FF000000"/>
        <rFont val="Times New Roman"/>
        <charset val="134"/>
      </rPr>
      <t>+60*30mm</t>
    </r>
    <r>
      <rPr>
        <sz val="11"/>
        <color rgb="FF000000"/>
        <rFont val="宋体"/>
        <charset val="134"/>
      </rPr>
      <t>钢脚架</t>
    </r>
    <r>
      <rPr>
        <sz val="11"/>
        <color rgb="FF000000"/>
        <rFont val="Times New Roman"/>
        <charset val="134"/>
      </rPr>
      <t>+2</t>
    </r>
    <r>
      <rPr>
        <sz val="11"/>
        <color rgb="FF000000"/>
        <rFont val="宋体"/>
        <charset val="134"/>
      </rPr>
      <t>个多功能带底盒带毛刷线盒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带走线功能中柱</t>
    </r>
    <r>
      <rPr>
        <sz val="11"/>
        <color rgb="FF000000"/>
        <rFont val="Times New Roman"/>
        <charset val="134"/>
      </rPr>
      <t>+2</t>
    </r>
    <r>
      <rPr>
        <sz val="11"/>
        <color rgb="FF000000"/>
        <rFont val="宋体"/>
        <charset val="134"/>
      </rPr>
      <t>个</t>
    </r>
    <r>
      <rPr>
        <sz val="11"/>
        <color rgb="FF000000"/>
        <rFont val="Times New Roman"/>
        <charset val="134"/>
      </rPr>
      <t>0.5</t>
    </r>
    <r>
      <rPr>
        <sz val="11"/>
        <color rgb="FF000000"/>
        <rFont val="宋体"/>
        <charset val="134"/>
      </rPr>
      <t>米长龙骨线槽；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三、五金配件：优质配件；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、封边：见光面为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厚全自动封边工艺。</t>
    </r>
  </si>
  <si>
    <r>
      <rPr>
        <sz val="11"/>
        <color rgb="FF000000"/>
        <rFont val="宋体"/>
        <charset val="134"/>
      </rPr>
      <t>组</t>
    </r>
  </si>
  <si>
    <r>
      <rPr>
        <sz val="11"/>
        <color rgb="FF000000"/>
        <rFont val="宋体"/>
        <charset val="134"/>
      </rPr>
      <t>带轮会议台</t>
    </r>
  </si>
  <si>
    <t>1400*600*750</t>
  </si>
  <si>
    <r>
      <rPr>
        <sz val="11"/>
        <color rgb="FF000000"/>
        <rFont val="宋体"/>
        <charset val="134"/>
      </rPr>
      <t>一、主要材料及厚度说明：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、材质：台面板为</t>
    </r>
    <r>
      <rPr>
        <sz val="11"/>
        <color rgb="FF000000"/>
        <rFont val="Times New Roman"/>
        <charset val="134"/>
      </rPr>
      <t>25mm</t>
    </r>
    <r>
      <rPr>
        <sz val="11"/>
        <color rgb="FF000000"/>
        <rFont val="宋体"/>
        <charset val="134"/>
      </rPr>
      <t>厚的优质木纹色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级实木颗粒板基材的三聚氰氨板；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、台面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钢脚架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脚轮；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三、五金配件：优质配件；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、封边：采用优质</t>
    </r>
    <r>
      <rPr>
        <sz val="11"/>
        <color rgb="FF000000"/>
        <rFont val="Times New Roman"/>
        <charset val="134"/>
      </rPr>
      <t>PVC</t>
    </r>
    <r>
      <rPr>
        <sz val="11"/>
        <color rgb="FF000000"/>
        <rFont val="宋体"/>
        <charset val="134"/>
      </rPr>
      <t>封边条。</t>
    </r>
  </si>
  <si>
    <r>
      <rPr>
        <sz val="11"/>
        <color rgb="FF000000"/>
        <rFont val="宋体"/>
        <charset val="134"/>
      </rPr>
      <t>培训条桌</t>
    </r>
  </si>
  <si>
    <t>1200*450*750</t>
  </si>
  <si>
    <r>
      <rPr>
        <sz val="11"/>
        <color rgb="FF000000"/>
        <rFont val="宋体"/>
        <charset val="134"/>
      </rPr>
      <t>一、主要材料及厚度说明：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、材质：所有板材均为优质木纹色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级实木颗粒板基材的三聚氰胺板；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、厚度：面板厚度为</t>
    </r>
    <r>
      <rPr>
        <sz val="11"/>
        <color rgb="FF000000"/>
        <rFont val="Times New Roman"/>
        <charset val="134"/>
      </rPr>
      <t>25mm</t>
    </r>
    <r>
      <rPr>
        <sz val="11"/>
        <color rgb="FF000000"/>
        <rFont val="宋体"/>
        <charset val="134"/>
      </rPr>
      <t>，挡板厚度为</t>
    </r>
    <r>
      <rPr>
        <sz val="11"/>
        <color rgb="FF000000"/>
        <rFont val="Times New Roman"/>
        <charset val="134"/>
      </rPr>
      <t>16mm</t>
    </r>
    <r>
      <rPr>
        <sz val="11"/>
        <color rgb="FF000000"/>
        <rFont val="宋体"/>
        <charset val="134"/>
      </rPr>
      <t>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、配置：台面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活动脚架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挡板；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三、五金配件：优质配件；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、封边：见光面为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厚全自动封边工艺。</t>
    </r>
  </si>
  <si>
    <r>
      <rPr>
        <sz val="11"/>
        <color rgb="FF000000"/>
        <rFont val="宋体"/>
        <charset val="134"/>
      </rPr>
      <t>长条书桌</t>
    </r>
  </si>
  <si>
    <r>
      <rPr>
        <sz val="11"/>
        <color rgb="FF000000"/>
        <rFont val="宋体"/>
        <charset val="134"/>
      </rPr>
      <t>一、主要材料及厚度说明：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、材质：所有板材均为优质木纹色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级实木颗粒板基材的三聚氰胺板；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、厚度：面板厚度为</t>
    </r>
    <r>
      <rPr>
        <sz val="11"/>
        <color rgb="FF000000"/>
        <rFont val="Times New Roman"/>
        <charset val="134"/>
      </rPr>
      <t>25mm</t>
    </r>
    <r>
      <rPr>
        <sz val="11"/>
        <color rgb="FF000000"/>
        <rFont val="宋体"/>
        <charset val="134"/>
      </rPr>
      <t>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、配置：台面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钢制喷涂脚架；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三、五金配件：优质配件；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、封边：见光面为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厚全自动封边工艺。</t>
    </r>
  </si>
  <si>
    <r>
      <rPr>
        <sz val="11"/>
        <color rgb="FF000000"/>
        <rFont val="宋体"/>
        <charset val="134"/>
      </rPr>
      <t>橡木桌</t>
    </r>
  </si>
  <si>
    <t>1350W*850D*750H</t>
  </si>
  <si>
    <r>
      <rPr>
        <sz val="11"/>
        <color rgb="FF000000"/>
        <rFont val="宋体"/>
        <charset val="134"/>
      </rPr>
      <t>材质说明；采用进口橡木原木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其原料的树种一致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强度高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刚性好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不变形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比重合理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所有板材均经防虫、防腐化学处理。采用</t>
    </r>
    <r>
      <rPr>
        <sz val="11"/>
        <color rgb="FF000000"/>
        <rFont val="Times New Roman"/>
        <charset val="134"/>
      </rPr>
      <t>“</t>
    </r>
    <r>
      <rPr>
        <sz val="11"/>
        <color rgb="FF000000"/>
        <rFont val="宋体"/>
        <charset val="134"/>
      </rPr>
      <t>华润</t>
    </r>
    <r>
      <rPr>
        <sz val="11"/>
        <color rgb="FF000000"/>
        <rFont val="Times New Roman"/>
        <charset val="134"/>
      </rPr>
      <t>”</t>
    </r>
    <r>
      <rPr>
        <sz val="11"/>
        <color rgb="FF000000"/>
        <rFont val="宋体"/>
        <charset val="134"/>
      </rPr>
      <t>水性漆，不含有机溶剂的涂料，不含苯、甲苯、二甲苯、甲醛、游离</t>
    </r>
    <r>
      <rPr>
        <sz val="11"/>
        <color rgb="FF000000"/>
        <rFont val="Times New Roman"/>
        <charset val="134"/>
      </rPr>
      <t>TDI</t>
    </r>
    <r>
      <rPr>
        <sz val="11"/>
        <color rgb="FF000000"/>
        <rFont val="宋体"/>
        <charset val="134"/>
      </rPr>
      <t>有毒重金属，无毒无刺激气味，对人体无害，不污染环境，漆膜丰满、晶莹透亮、柔韧性好并且具有耐水、耐磨、耐老化。</t>
    </r>
  </si>
  <si>
    <r>
      <rPr>
        <sz val="11"/>
        <color rgb="FF000000"/>
        <rFont val="宋体"/>
        <charset val="134"/>
      </rPr>
      <t>分诊台延长桌</t>
    </r>
  </si>
  <si>
    <t>1800W*700D*750H</t>
  </si>
  <si>
    <r>
      <rPr>
        <sz val="11"/>
        <color rgb="FF000000"/>
        <rFont val="宋体"/>
        <charset val="134"/>
      </rPr>
      <t>材质说明；采用夏特防火板饰面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面板厚</t>
    </r>
    <r>
      <rPr>
        <sz val="11"/>
        <color rgb="FF000000"/>
        <rFont val="Times New Roman"/>
        <charset val="134"/>
      </rPr>
      <t>25mm,</t>
    </r>
    <r>
      <rPr>
        <sz val="11"/>
        <color rgb="FF000000"/>
        <rFont val="宋体"/>
        <charset val="134"/>
      </rPr>
      <t>其余</t>
    </r>
    <r>
      <rPr>
        <sz val="11"/>
        <color rgb="FF000000"/>
        <rFont val="Times New Roman"/>
        <charset val="134"/>
      </rPr>
      <t>16mm</t>
    </r>
    <r>
      <rPr>
        <sz val="11"/>
        <color rgb="FF000000"/>
        <rFont val="宋体"/>
        <charset val="134"/>
      </rPr>
      <t>厚；耐磨性强、阻燃、肉眼无色差，经防污处理，清洁方便，木纹色。内材为高密度板，其原料的树种一致，强度高，刚性强，不变形，比重合理，达国际握钉力测试标准，所有板材均经过防虫、防腐的化学处。优质</t>
    </r>
    <r>
      <rPr>
        <sz val="11"/>
        <color rgb="FF000000"/>
        <rFont val="Times New Roman"/>
        <charset val="134"/>
      </rPr>
      <t>304#</t>
    </r>
    <r>
      <rPr>
        <sz val="11"/>
        <color rgb="FF000000"/>
        <rFont val="宋体"/>
        <charset val="134"/>
      </rPr>
      <t>不锈钢无声液压</t>
    </r>
    <r>
      <rPr>
        <sz val="11"/>
        <color rgb="FF000000"/>
        <rFont val="Times New Roman"/>
        <charset val="134"/>
      </rPr>
      <t>“DTC”</t>
    </r>
    <r>
      <rPr>
        <sz val="11"/>
        <color rgb="FF000000"/>
        <rFont val="宋体"/>
        <charset val="134"/>
      </rPr>
      <t>缓冲门铰，开启</t>
    </r>
    <r>
      <rPr>
        <sz val="11"/>
        <color rgb="FF000000"/>
        <rFont val="Times New Roman"/>
        <charset val="134"/>
      </rPr>
      <t>12</t>
    </r>
    <r>
      <rPr>
        <sz val="11"/>
        <color rgb="FF000000"/>
        <rFont val="宋体"/>
        <charset val="134"/>
      </rPr>
      <t>万次不损坏；拉手均采用优质铝合金拉手；优质锁具及五金配件。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宋体"/>
        <charset val="134"/>
      </rPr>
      <t>、封边：采用优质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</t>
    </r>
    <r>
      <rPr>
        <sz val="11"/>
        <color rgb="FF000000"/>
        <rFont val="Times New Roman"/>
        <charset val="134"/>
      </rPr>
      <t>PVC</t>
    </r>
    <r>
      <rPr>
        <sz val="11"/>
        <color rgb="FF000000"/>
        <rFont val="宋体"/>
        <charset val="134"/>
      </rPr>
      <t>封边条，全自动封边机完成封边；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、所有板材均经过防虫、防腐、防水处理</t>
    </r>
  </si>
  <si>
    <r>
      <rPr>
        <sz val="11"/>
        <color rgb="FF000000"/>
        <rFont val="宋体"/>
        <charset val="134"/>
      </rPr>
      <t>操作台</t>
    </r>
    <r>
      <rPr>
        <sz val="11"/>
        <color rgb="FF000000"/>
        <rFont val="Times New Roman"/>
        <charset val="134"/>
      </rPr>
      <t>1</t>
    </r>
  </si>
  <si>
    <t>1100W*550D*950H</t>
  </si>
  <si>
    <r>
      <rPr>
        <sz val="11"/>
        <color rgb="FF000000"/>
        <rFont val="宋体"/>
        <charset val="134"/>
      </rPr>
      <t>办公桌</t>
    </r>
    <r>
      <rPr>
        <sz val="11"/>
        <color rgb="FF000000"/>
        <rFont val="Times New Roman"/>
        <charset val="134"/>
      </rPr>
      <t>1</t>
    </r>
  </si>
  <si>
    <t>1000W*600D*1150H</t>
  </si>
  <si>
    <r>
      <rPr>
        <sz val="11"/>
        <color rgb="FF000000"/>
        <rFont val="宋体"/>
        <charset val="134"/>
      </rPr>
      <t>材质说明：面料采用防火板饰面，耐磨性强、阻燃、肉眼无色差，经防污处理，清洁方便，颜色任选，带玻璃，全进口铝合金框架内料颜色可选。内材为高密度纤维板，其原料的树种一致，强度高，刚性强，不变形，比重合理，达国际握钉力测试标准，所有板材均经过防虫、防腐的化学处理</t>
    </r>
    <r>
      <rPr>
        <sz val="11"/>
        <color rgb="FF000000"/>
        <rFont val="Times New Roman"/>
        <charset val="134"/>
      </rPr>
      <t>(</t>
    </r>
    <r>
      <rPr>
        <sz val="11"/>
        <color rgb="FF000000"/>
        <rFont val="宋体"/>
        <charset val="134"/>
      </rPr>
      <t>含三抽柜、键盘架，主机架）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备注；配常规活动柜一个弧形拉手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带锁</t>
    </r>
    <r>
      <rPr>
        <sz val="11"/>
        <color rgb="FF000000"/>
        <rFont val="Times New Roman"/>
        <charset val="134"/>
      </rPr>
      <t>.</t>
    </r>
    <r>
      <rPr>
        <sz val="11"/>
        <color rgb="FF000000"/>
        <rFont val="宋体"/>
        <charset val="134"/>
      </rPr>
      <t>台面开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宋体"/>
        <charset val="134"/>
      </rPr>
      <t>个</t>
    </r>
    <r>
      <rPr>
        <sz val="11"/>
        <color rgb="FF000000"/>
        <rFont val="Times New Roman"/>
        <charset val="134"/>
      </rPr>
      <t>60mm</t>
    </r>
    <r>
      <rPr>
        <sz val="11"/>
        <color rgb="FF000000"/>
        <rFont val="宋体"/>
        <charset val="134"/>
      </rPr>
      <t>线孔。</t>
    </r>
  </si>
  <si>
    <t>屏风卡位1</t>
  </si>
  <si>
    <t>1500W*600D*1200H</t>
  </si>
  <si>
    <r>
      <rPr>
        <sz val="11"/>
        <color rgb="FF000000"/>
        <rFont val="宋体"/>
        <charset val="134"/>
      </rPr>
      <t>材质说明；</t>
    </r>
    <r>
      <rPr>
        <sz val="11"/>
        <color rgb="FF000000"/>
        <rFont val="Times New Roman"/>
        <charset val="134"/>
      </rPr>
      <t>1.</t>
    </r>
    <r>
      <rPr>
        <sz val="11"/>
        <color rgb="FF000000"/>
        <rFont val="宋体"/>
        <charset val="134"/>
      </rPr>
      <t>桌面采用夏特防火板饰面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面板及层板厚</t>
    </r>
    <r>
      <rPr>
        <sz val="11"/>
        <color rgb="FF000000"/>
        <rFont val="Times New Roman"/>
        <charset val="134"/>
      </rPr>
      <t>25mm,</t>
    </r>
    <r>
      <rPr>
        <sz val="11"/>
        <color rgb="FF000000"/>
        <rFont val="宋体"/>
        <charset val="134"/>
      </rPr>
      <t>其余</t>
    </r>
    <r>
      <rPr>
        <sz val="11"/>
        <color rgb="FF000000"/>
        <rFont val="Times New Roman"/>
        <charset val="134"/>
      </rPr>
      <t>16mm</t>
    </r>
    <r>
      <rPr>
        <sz val="11"/>
        <color rgb="FF000000"/>
        <rFont val="宋体"/>
        <charset val="134"/>
      </rPr>
      <t>厚；耐磨性强、阻燃、肉眼无色差，经防污处理，清洁方便，灰白色。内材为高密度板，其原料的树种一致，强度高，刚性强，不变形，比重合理，达国际握钉力测试标准，所有板材均经过防虫、防腐的化学处</t>
    </r>
    <r>
      <rPr>
        <sz val="11"/>
        <color rgb="FF000000"/>
        <rFont val="Times New Roman"/>
        <charset val="134"/>
      </rPr>
      <t>.2.</t>
    </r>
    <r>
      <rPr>
        <sz val="11"/>
        <color rgb="FF000000"/>
        <rFont val="宋体"/>
        <charset val="134"/>
      </rPr>
      <t>屏风采用</t>
    </r>
    <r>
      <rPr>
        <sz val="11"/>
        <color rgb="FF000000"/>
        <rFont val="Times New Roman"/>
        <charset val="134"/>
      </rPr>
      <t>30</t>
    </r>
    <r>
      <rPr>
        <sz val="11"/>
        <color rgb="FF000000"/>
        <rFont val="宋体"/>
        <charset val="134"/>
      </rPr>
      <t>款鑫达铝材</t>
    </r>
    <r>
      <rPr>
        <sz val="11"/>
        <color rgb="FF000000"/>
        <rFont val="Times New Roman"/>
        <charset val="134"/>
      </rPr>
      <t>.</t>
    </r>
    <r>
      <rPr>
        <sz val="11"/>
        <color rgb="FF000000"/>
        <rFont val="宋体"/>
        <charset val="134"/>
      </rPr>
      <t>屏风</t>
    </r>
    <r>
      <rPr>
        <sz val="11"/>
        <color rgb="FF000000"/>
        <rFont val="Times New Roman"/>
        <charset val="134"/>
      </rPr>
      <t>.</t>
    </r>
    <r>
      <rPr>
        <sz val="11"/>
        <color rgb="FF000000"/>
        <rFont val="宋体"/>
        <charset val="134"/>
      </rPr>
      <t>氧化铝合金框，上</t>
    </r>
    <r>
      <rPr>
        <sz val="11"/>
        <color rgb="FF000000"/>
        <rFont val="Times New Roman"/>
        <charset val="134"/>
      </rPr>
      <t>400H</t>
    </r>
    <r>
      <rPr>
        <sz val="11"/>
        <color rgb="FF000000"/>
        <rFont val="宋体"/>
        <charset val="134"/>
      </rPr>
      <t>含铝合金框为条纹磨砂玻璃，框架以下为灰白色高密度板材。</t>
    </r>
    <r>
      <rPr>
        <sz val="11"/>
        <color rgb="FF000000"/>
        <rFont val="Times New Roman"/>
        <charset val="134"/>
      </rPr>
      <t>725H</t>
    </r>
    <r>
      <rPr>
        <sz val="11"/>
        <color rgb="FF000000"/>
        <rFont val="宋体"/>
        <charset val="134"/>
      </rPr>
      <t>加中杆挂台面板，底部走线槽开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个插座孔</t>
    </r>
    <r>
      <rPr>
        <sz val="11"/>
        <color rgb="FF000000"/>
        <rFont val="Times New Roman"/>
        <charset val="134"/>
      </rPr>
      <t>.3.</t>
    </r>
    <r>
      <rPr>
        <sz val="11"/>
        <color rgb="FF000000"/>
        <rFont val="宋体"/>
        <charset val="134"/>
      </rPr>
      <t>含键盘架</t>
    </r>
    <r>
      <rPr>
        <sz val="11"/>
        <color rgb="FF000000"/>
        <rFont val="Times New Roman"/>
        <charset val="134"/>
      </rPr>
      <t>.4.25mm</t>
    </r>
    <r>
      <rPr>
        <sz val="11"/>
        <color rgb="FF000000"/>
        <rFont val="宋体"/>
        <charset val="134"/>
      </rPr>
      <t>厚台面开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宋体"/>
        <charset val="134"/>
      </rPr>
      <t>个</t>
    </r>
    <r>
      <rPr>
        <sz val="11"/>
        <color rgb="FF000000"/>
        <rFont val="Times New Roman"/>
        <charset val="134"/>
      </rPr>
      <t>60mm</t>
    </r>
    <r>
      <rPr>
        <sz val="11"/>
        <color rgb="FF000000"/>
        <rFont val="宋体"/>
        <charset val="134"/>
      </rPr>
      <t>过线孔</t>
    </r>
    <r>
      <rPr>
        <sz val="11"/>
        <color rgb="FF000000"/>
        <rFont val="Times New Roman"/>
        <charset val="134"/>
      </rPr>
      <t>.</t>
    </r>
    <r>
      <rPr>
        <sz val="11"/>
        <color rgb="FF000000"/>
        <rFont val="宋体"/>
        <charset val="134"/>
      </rPr>
      <t>附圆线盒盖。</t>
    </r>
  </si>
  <si>
    <r>
      <rPr>
        <sz val="11"/>
        <color rgb="FF000000"/>
        <rFont val="宋体"/>
        <charset val="134"/>
      </rPr>
      <t>屏风卡位</t>
    </r>
    <r>
      <rPr>
        <sz val="11"/>
        <color rgb="FF000000"/>
        <rFont val="Times New Roman"/>
        <charset val="134"/>
      </rPr>
      <t>2</t>
    </r>
  </si>
  <si>
    <t>1430*1460*1200</t>
  </si>
  <si>
    <r>
      <rPr>
        <sz val="11"/>
        <color rgb="FF000000"/>
        <rFont val="宋体"/>
        <charset val="134"/>
      </rPr>
      <t>一、主要材料说明：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、正面屏风时尚</t>
    </r>
    <r>
      <rPr>
        <sz val="11"/>
        <color rgb="FF000000"/>
        <rFont val="Times New Roman"/>
        <charset val="134"/>
      </rPr>
      <t>30mm</t>
    </r>
    <r>
      <rPr>
        <sz val="11"/>
        <color rgb="FF000000"/>
        <rFont val="宋体"/>
        <charset val="134"/>
      </rPr>
      <t>厚铝合金框架，上玻璃，下为三聚氰胺面；侧面屏风为时尚</t>
    </r>
    <r>
      <rPr>
        <sz val="11"/>
        <color rgb="FF000000"/>
        <rFont val="Times New Roman"/>
        <charset val="134"/>
      </rPr>
      <t>60mm</t>
    </r>
    <r>
      <rPr>
        <sz val="11"/>
        <color rgb="FF000000"/>
        <rFont val="宋体"/>
        <charset val="134"/>
      </rPr>
      <t>厚铝合金框架，副台面上方配置专业走线槽，预开插座孔；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、台面板及柜体的优质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级颗粒板；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、主台</t>
    </r>
    <r>
      <rPr>
        <sz val="11"/>
        <color rgb="FF000000"/>
        <rFont val="Times New Roman"/>
        <charset val="134"/>
      </rPr>
      <t>+60*30mm</t>
    </r>
    <r>
      <rPr>
        <sz val="11"/>
        <color rgb="FF000000"/>
        <rFont val="宋体"/>
        <charset val="134"/>
      </rPr>
      <t>钢脚架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标配屏风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活动三抽柜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床柜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休息床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塑料键盘架</t>
    </r>
    <r>
      <rPr>
        <sz val="11"/>
        <color rgb="FF000000"/>
        <rFont val="Times New Roman"/>
        <charset val="134"/>
      </rPr>
      <t>+Φ60</t>
    </r>
    <r>
      <rPr>
        <sz val="11"/>
        <color rgb="FF000000"/>
        <rFont val="宋体"/>
        <charset val="134"/>
      </rPr>
      <t>金属线盒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侧铝合金线槽与挂槽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钢管主机架；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、三节路轨、锁具均的优质产品；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、封边：见光面为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厚全自动封边工艺。</t>
    </r>
  </si>
  <si>
    <r>
      <rPr>
        <sz val="11"/>
        <color rgb="FF000000"/>
        <rFont val="宋体"/>
        <charset val="134"/>
      </rPr>
      <t>办公桌柜</t>
    </r>
  </si>
  <si>
    <t>1400W*350D*1000H  1400W*16D*700H 1400W*550D*750H</t>
  </si>
  <si>
    <r>
      <rPr>
        <sz val="11"/>
        <color rgb="FF000000"/>
        <rFont val="宋体"/>
        <charset val="134"/>
      </rPr>
      <t>材质说明：</t>
    </r>
    <r>
      <rPr>
        <sz val="11"/>
        <color rgb="FF000000"/>
        <rFont val="Times New Roman"/>
        <charset val="134"/>
      </rPr>
      <t>1</t>
    </r>
    <r>
      <rPr>
        <sz val="11"/>
        <color rgb="FF000000"/>
        <rFont val="宋体"/>
        <charset val="134"/>
      </rPr>
      <t>、面材采用三聚氰胺板饰面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基材采用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级多层实木夹板，耐磨性强、阻燃，肉眼无色差，经防污处理，清洁方便，强度高，刚性强，不变形，达握钉力测试标准，所有板材均经过防虫、防腐的化学处。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宋体"/>
        <charset val="134"/>
      </rPr>
      <t>、阶梯台阶板材厚度为</t>
    </r>
    <r>
      <rPr>
        <sz val="11"/>
        <color rgb="FF000000"/>
        <rFont val="Times New Roman"/>
        <charset val="134"/>
      </rPr>
      <t>30mm,</t>
    </r>
    <r>
      <rPr>
        <sz val="11"/>
        <color rgb="FF000000"/>
        <rFont val="宋体"/>
        <charset val="134"/>
      </rPr>
      <t>内配加厚</t>
    </r>
    <r>
      <rPr>
        <sz val="11"/>
        <color rgb="FF000000"/>
        <rFont val="Times New Roman"/>
        <charset val="134"/>
      </rPr>
      <t>30mm</t>
    </r>
    <r>
      <rPr>
        <sz val="11"/>
        <color rgb="FF000000"/>
        <rFont val="宋体"/>
        <charset val="134"/>
      </rPr>
      <t>木方及钢骨架。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、多层实木夹板，检验检测依据</t>
    </r>
    <r>
      <rPr>
        <sz val="11"/>
        <color rgb="FF000000"/>
        <rFont val="Times New Roman"/>
        <charset val="134"/>
      </rPr>
      <t>GB18580-2017</t>
    </r>
    <r>
      <rPr>
        <sz val="11"/>
        <color rgb="FF000000"/>
        <rFont val="宋体"/>
        <charset val="134"/>
      </rPr>
      <t>、</t>
    </r>
    <r>
      <rPr>
        <sz val="11"/>
        <color rgb="FF000000"/>
        <rFont val="Times New Roman"/>
        <charset val="134"/>
      </rPr>
      <t>GB/T39600-2021</t>
    </r>
    <r>
      <rPr>
        <sz val="11"/>
        <color rgb="FF000000"/>
        <rFont val="宋体"/>
        <charset val="134"/>
      </rPr>
      <t>标准，检测内容包含：甲醛释放量（</t>
    </r>
    <r>
      <rPr>
        <sz val="11"/>
        <color rgb="FF000000"/>
        <rFont val="Times New Roman"/>
        <charset val="134"/>
      </rPr>
      <t>1m³</t>
    </r>
    <r>
      <rPr>
        <sz val="11"/>
        <color rgb="FF000000"/>
        <rFont val="宋体"/>
        <charset val="134"/>
      </rPr>
      <t>气候箱法）</t>
    </r>
    <r>
      <rPr>
        <sz val="11"/>
        <color rgb="FF000000"/>
        <rFont val="Times New Roman"/>
        <charset val="134"/>
      </rPr>
      <t>≤0.014mg/m³</t>
    </r>
    <r>
      <rPr>
        <sz val="11"/>
        <color rgb="FF000000"/>
        <rFont val="宋体"/>
        <charset val="134"/>
      </rPr>
      <t>（甲醛释放量测试平衡稳定时间</t>
    </r>
    <r>
      <rPr>
        <sz val="11"/>
        <color rgb="FF000000"/>
        <rFont val="Times New Roman"/>
        <charset val="134"/>
      </rPr>
      <t>≥50h</t>
    </r>
    <r>
      <rPr>
        <sz val="11"/>
        <color rgb="FF000000"/>
        <rFont val="宋体"/>
        <charset val="134"/>
      </rPr>
      <t>），单项评价为合格；</t>
    </r>
    <r>
      <rPr>
        <sz val="11"/>
        <color rgb="FF000000"/>
        <rFont val="Times New Roman"/>
        <charset val="134"/>
      </rPr>
      <t>4</t>
    </r>
    <r>
      <rPr>
        <sz val="11"/>
        <color rgb="FF000000"/>
        <rFont val="宋体"/>
        <charset val="134"/>
      </rPr>
      <t>、封边用材：</t>
    </r>
    <r>
      <rPr>
        <sz val="11"/>
        <color rgb="FF000000"/>
        <rFont val="Times New Roman"/>
        <charset val="134"/>
      </rPr>
      <t>2mm</t>
    </r>
    <r>
      <rPr>
        <sz val="11"/>
        <color rgb="FF000000"/>
        <rFont val="宋体"/>
        <charset val="134"/>
      </rPr>
      <t>厚</t>
    </r>
    <r>
      <rPr>
        <sz val="11"/>
        <color rgb="FF000000"/>
        <rFont val="Times New Roman"/>
        <charset val="134"/>
      </rPr>
      <t>PVC</t>
    </r>
    <r>
      <rPr>
        <sz val="11"/>
        <color rgb="FF000000"/>
        <rFont val="宋体"/>
        <charset val="134"/>
      </rPr>
      <t>封边条，检验依据</t>
    </r>
    <r>
      <rPr>
        <sz val="11"/>
        <color rgb="FF000000"/>
        <rFont val="Times New Roman"/>
        <charset val="134"/>
      </rPr>
      <t>GB28481-2012</t>
    </r>
    <r>
      <rPr>
        <sz val="11"/>
        <color rgb="FF000000"/>
        <rFont val="宋体"/>
        <charset val="134"/>
      </rPr>
      <t>标准，检测内容包含：重金属实测结果符合：可溶性铅未检出、可溶性镉未检出、可溶性铬</t>
    </r>
    <r>
      <rPr>
        <sz val="11"/>
        <color rgb="FF000000"/>
        <rFont val="Times New Roman"/>
        <charset val="134"/>
      </rPr>
      <t>≤0.3mg/kg</t>
    </r>
    <r>
      <rPr>
        <sz val="11"/>
        <color rgb="FF000000"/>
        <rFont val="宋体"/>
        <charset val="134"/>
      </rPr>
      <t>、可溶性汞</t>
    </r>
    <r>
      <rPr>
        <sz val="11"/>
        <color rgb="FF000000"/>
        <rFont val="Times New Roman"/>
        <charset val="134"/>
      </rPr>
      <t>≤1.4mg/kg</t>
    </r>
    <r>
      <rPr>
        <sz val="11"/>
        <color rgb="FF000000"/>
        <rFont val="宋体"/>
        <charset val="134"/>
      </rPr>
      <t>。封边胶采用环保热熔胶，热熔胶检验依据</t>
    </r>
    <r>
      <rPr>
        <sz val="11"/>
        <color rgb="FF000000"/>
        <rFont val="Times New Roman"/>
        <charset val="134"/>
      </rPr>
      <t>GB18583-2008</t>
    </r>
    <r>
      <rPr>
        <sz val="11"/>
        <color rgb="FF000000"/>
        <rFont val="宋体"/>
        <charset val="134"/>
      </rPr>
      <t>标准，检验结果符合：总挥发性有机物</t>
    </r>
    <r>
      <rPr>
        <sz val="11"/>
        <color rgb="FF000000"/>
        <rFont val="Times New Roman"/>
        <charset val="134"/>
      </rPr>
      <t>≤65g/L</t>
    </r>
    <r>
      <rPr>
        <sz val="11"/>
        <color rgb="FF000000"/>
        <rFont val="宋体"/>
        <charset val="134"/>
      </rPr>
      <t>；备注；</t>
    </r>
    <r>
      <rPr>
        <sz val="11"/>
        <color rgb="FF000000"/>
        <rFont val="Times New Roman"/>
        <charset val="134"/>
      </rPr>
      <t>1.</t>
    </r>
    <r>
      <rPr>
        <sz val="11"/>
        <color rgb="FF000000"/>
        <rFont val="宋体"/>
        <charset val="134"/>
      </rPr>
      <t>柜子做两组双开玻璃门柜，内置两块活动层板；</t>
    </r>
    <r>
      <rPr>
        <sz val="11"/>
        <color rgb="FF000000"/>
        <rFont val="Times New Roman"/>
        <charset val="134"/>
      </rPr>
      <t xml:space="preserve">
2.</t>
    </r>
    <r>
      <rPr>
        <sz val="11"/>
        <color rgb="FF000000"/>
        <rFont val="宋体"/>
        <charset val="134"/>
      </rPr>
      <t>配弧形拉手及锁具。</t>
    </r>
    <r>
      <rPr>
        <sz val="11"/>
        <color rgb="FF000000"/>
        <rFont val="Times New Roman"/>
        <charset val="134"/>
      </rPr>
      <t>3.</t>
    </r>
    <r>
      <rPr>
        <sz val="11"/>
        <color rgb="FF000000"/>
        <rFont val="宋体"/>
        <charset val="134"/>
      </rPr>
      <t>桌子台面开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宋体"/>
        <charset val="134"/>
      </rPr>
      <t>个</t>
    </r>
    <r>
      <rPr>
        <sz val="11"/>
        <color rgb="FF000000"/>
        <rFont val="Times New Roman"/>
        <charset val="134"/>
      </rPr>
      <t>φ60mm</t>
    </r>
    <r>
      <rPr>
        <sz val="11"/>
        <color rgb="FF000000"/>
        <rFont val="宋体"/>
        <charset val="134"/>
      </rPr>
      <t>线孔配线盒盖</t>
    </r>
    <r>
      <rPr>
        <sz val="11"/>
        <color rgb="FF000000"/>
        <rFont val="Times New Roman"/>
        <charset val="134"/>
      </rPr>
      <t>.</t>
    </r>
    <r>
      <rPr>
        <sz val="11"/>
        <color rgb="FF000000"/>
        <rFont val="宋体"/>
        <charset val="134"/>
      </rPr>
      <t>配键盘，另桌子台面后飘</t>
    </r>
    <r>
      <rPr>
        <sz val="11"/>
        <color rgb="FF000000"/>
        <rFont val="Times New Roman"/>
        <charset val="134"/>
      </rPr>
      <t>20mm</t>
    </r>
    <r>
      <rPr>
        <sz val="11"/>
        <color rgb="FF000000"/>
        <rFont val="宋体"/>
        <charset val="134"/>
      </rPr>
      <t>防地脚线。</t>
    </r>
    <r>
      <rPr>
        <sz val="11"/>
        <color rgb="FF000000"/>
        <rFont val="Times New Roman"/>
        <charset val="134"/>
      </rPr>
      <t>4.</t>
    </r>
    <r>
      <rPr>
        <sz val="11"/>
        <color rgb="FF000000"/>
        <rFont val="宋体"/>
        <charset val="134"/>
      </rPr>
      <t>台面下面左侧为单掩门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内放主机开</t>
    </r>
    <r>
      <rPr>
        <sz val="11"/>
        <color rgb="FF000000"/>
        <rFont val="Times New Roman"/>
        <charset val="134"/>
      </rPr>
      <t>U</t>
    </r>
    <r>
      <rPr>
        <sz val="11"/>
        <color rgb="FF000000"/>
        <rFont val="宋体"/>
        <charset val="134"/>
      </rPr>
      <t>型散热孔，右侧为三抽固定柜；</t>
    </r>
    <r>
      <rPr>
        <sz val="11"/>
        <color rgb="FF000000"/>
        <rFont val="Times New Roman"/>
        <charset val="134"/>
      </rPr>
      <t>5.</t>
    </r>
    <r>
      <rPr>
        <sz val="11"/>
        <color rgb="FF000000"/>
        <rFont val="宋体"/>
        <charset val="134"/>
      </rPr>
      <t>配弧形拉手及锁具。颜色可选</t>
    </r>
  </si>
  <si>
    <r>
      <rPr>
        <sz val="11"/>
        <color rgb="FF000000"/>
        <rFont val="宋体"/>
        <charset val="134"/>
      </rPr>
      <t>套</t>
    </r>
  </si>
  <si>
    <r>
      <rPr>
        <sz val="11"/>
        <color rgb="FF000000"/>
        <rFont val="宋体"/>
        <charset val="134"/>
      </rPr>
      <t>诊桌</t>
    </r>
  </si>
  <si>
    <t>1600*1700*750</t>
  </si>
  <si>
    <r>
      <rPr>
        <sz val="11"/>
        <color rgb="FF000000"/>
        <rFont val="宋体"/>
        <charset val="134"/>
      </rPr>
      <t>一、主要材料及厚度说明：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、材质：所有板材均为优质木纹色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级多层实芯环保生态板；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、厚度：主台面板、副柜面板厚度为</t>
    </r>
    <r>
      <rPr>
        <sz val="11"/>
        <color rgb="FF000000"/>
        <rFont val="Times New Roman"/>
        <charset val="134"/>
      </rPr>
      <t>25mm</t>
    </r>
    <r>
      <rPr>
        <sz val="11"/>
        <color rgb="FF000000"/>
        <rFont val="宋体"/>
        <charset val="134"/>
      </rPr>
      <t>，层板、侧板、背板、抽面、门板厚度为</t>
    </r>
    <r>
      <rPr>
        <sz val="11"/>
        <color rgb="FF000000"/>
        <rFont val="Times New Roman"/>
        <charset val="134"/>
      </rPr>
      <t>16mm</t>
    </r>
    <r>
      <rPr>
        <sz val="11"/>
        <color rgb="FF000000"/>
        <rFont val="宋体"/>
        <charset val="134"/>
      </rPr>
      <t>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、配置：主台（含主机柜）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副柜（含上抽下门立柜）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圆盘脚架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吊钢挡板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塑料键盘架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铝合金毛刷线盖；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三、五金配件：优质配件；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、封边：见光面为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厚全自动封边工艺。</t>
    </r>
  </si>
  <si>
    <r>
      <rPr>
        <sz val="11"/>
        <color rgb="FF000000"/>
        <rFont val="宋体"/>
        <charset val="134"/>
      </rPr>
      <t>诊床</t>
    </r>
  </si>
  <si>
    <t>1900*600*680</t>
  </si>
  <si>
    <r>
      <rPr>
        <sz val="11"/>
        <color rgb="FF000000"/>
        <rFont val="宋体"/>
        <charset val="134"/>
      </rPr>
      <t>一、主要材料及厚度说明：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、材质：所有板件为优质木纹色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级多层实芯环保生态板；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、厚度：面板厚度为</t>
    </r>
    <r>
      <rPr>
        <sz val="11"/>
        <color rgb="FF000000"/>
        <rFont val="Times New Roman"/>
        <charset val="134"/>
      </rPr>
      <t>25mm</t>
    </r>
    <r>
      <rPr>
        <sz val="11"/>
        <color rgb="FF000000"/>
        <rFont val="宋体"/>
        <charset val="134"/>
      </rPr>
      <t>，侧板、门板、背板、抽面、挡板厚度为</t>
    </r>
    <r>
      <rPr>
        <sz val="11"/>
        <color rgb="FF000000"/>
        <rFont val="Times New Roman"/>
        <charset val="134"/>
      </rPr>
      <t>16mm</t>
    </r>
    <r>
      <rPr>
        <sz val="11"/>
        <color rgb="FF000000"/>
        <rFont val="宋体"/>
        <charset val="134"/>
      </rPr>
      <t>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、配置：床架（左右为单抽单门柜）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双挡板</t>
    </r>
    <r>
      <rPr>
        <sz val="11"/>
        <color rgb="FF000000"/>
        <rFont val="Times New Roman"/>
        <charset val="134"/>
      </rPr>
      <t>+50mm</t>
    </r>
    <r>
      <rPr>
        <sz val="11"/>
        <color rgb="FF000000"/>
        <rFont val="宋体"/>
        <charset val="134"/>
      </rPr>
      <t>厚西皮软包垫；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三、五金配件：优质配件；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、封边：见光面为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厚全自动封边工艺。</t>
    </r>
  </si>
  <si>
    <r>
      <rPr>
        <sz val="11"/>
        <color rgb="FF000000"/>
        <rFont val="宋体"/>
        <charset val="134"/>
      </rPr>
      <t>理疗床</t>
    </r>
  </si>
  <si>
    <t>1900*650*700</t>
  </si>
  <si>
    <r>
      <rPr>
        <sz val="11"/>
        <color rgb="FF000000"/>
        <rFont val="宋体"/>
        <charset val="134"/>
      </rPr>
      <t>一、主要材料说明：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、软包面料西皮，防磨防污性好；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、海绵采用优质高密度回弹海绵，可防氧化、防碎，软硬适中，回弹性良好，不易变形；</t>
    </r>
    <r>
      <rPr>
        <sz val="11"/>
        <color rgb="FF000000"/>
        <rFont val="Times New Roman"/>
        <charset val="134"/>
      </rPr>
      <t xml:space="preserve">
3</t>
    </r>
    <r>
      <rPr>
        <sz val="11"/>
        <color rgb="FF000000"/>
        <rFont val="宋体"/>
        <charset val="134"/>
      </rPr>
      <t>、脚架采用</t>
    </r>
    <r>
      <rPr>
        <sz val="11"/>
        <color rgb="FF000000"/>
        <rFont val="Times New Roman"/>
        <charset val="134"/>
      </rPr>
      <t>65*65mm</t>
    </r>
    <r>
      <rPr>
        <sz val="11"/>
        <color rgb="FF000000"/>
        <rFont val="宋体"/>
        <charset val="134"/>
      </rPr>
      <t>橡胶木实木基材，经过喷净味环保油漆处理，</t>
    </r>
    <r>
      <rPr>
        <sz val="11"/>
        <color rgb="FF000000"/>
        <rFont val="Times New Roman"/>
        <charset val="134"/>
      </rPr>
      <t>5</t>
    </r>
    <r>
      <rPr>
        <sz val="11"/>
        <color rgb="FF000000"/>
        <rFont val="宋体"/>
        <charset val="134"/>
      </rPr>
      <t>层底油及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层面漆，在无尘的面漆房喷涂面漆，甲醛释放标准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、脚架四腿落地；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三、五金配件：钢质螺帽、螺丝，表面镀镍；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其他说明：</t>
    </r>
    <r>
      <rPr>
        <sz val="11"/>
        <color rgb="FF000000"/>
        <rFont val="Times New Roman"/>
        <charset val="134"/>
      </rPr>
      <t>/</t>
    </r>
  </si>
  <si>
    <r>
      <rPr>
        <sz val="11"/>
        <color rgb="FF000000"/>
        <rFont val="宋体"/>
        <charset val="134"/>
      </rPr>
      <t>办公椅</t>
    </r>
  </si>
  <si>
    <t>705*677*1032</t>
  </si>
  <si>
    <r>
      <rPr>
        <sz val="11"/>
        <color rgb="FF000000"/>
        <rFont val="宋体"/>
        <charset val="134"/>
      </rPr>
      <t>一、主要材料说明：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、靠背面料采用高级双层网布，座垫为高级西皮；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、高密度定型海绵；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二、功能与参数：</t>
    </r>
    <r>
      <rPr>
        <sz val="11"/>
        <color rgb="FF000000"/>
        <rFont val="Times New Roman"/>
        <charset val="134"/>
      </rPr>
      <t xml:space="preserve">
1.</t>
    </r>
    <r>
      <rPr>
        <sz val="11"/>
        <color rgb="FF000000"/>
        <rFont val="宋体"/>
        <charset val="134"/>
      </rPr>
      <t>联体头枕，可升降和旋转调节功能；加灰色尼龙加纤背架，配腰靠，宽度</t>
    </r>
    <r>
      <rPr>
        <sz val="11"/>
        <color rgb="FF000000"/>
        <rFont val="Times New Roman"/>
        <charset val="134"/>
      </rPr>
      <t>≥130mm</t>
    </r>
    <r>
      <rPr>
        <sz val="11"/>
        <color rgb="FF000000"/>
        <rFont val="宋体"/>
        <charset val="134"/>
      </rPr>
      <t>；</t>
    </r>
    <r>
      <rPr>
        <sz val="11"/>
        <color rgb="FF000000"/>
        <rFont val="Times New Roman"/>
        <charset val="134"/>
      </rPr>
      <t xml:space="preserve">
2.</t>
    </r>
    <r>
      <rPr>
        <sz val="11"/>
        <color rgb="FF000000"/>
        <rFont val="宋体"/>
        <charset val="134"/>
      </rPr>
      <t>联动可拉伸尼龙扶手；扶手高度</t>
    </r>
    <r>
      <rPr>
        <sz val="11"/>
        <color rgb="FF000000"/>
        <rFont val="Times New Roman"/>
        <charset val="134"/>
      </rPr>
      <t>≥190mm</t>
    </r>
    <r>
      <rPr>
        <sz val="11"/>
        <color rgb="FF000000"/>
        <rFont val="宋体"/>
        <charset val="134"/>
      </rPr>
      <t>；</t>
    </r>
    <r>
      <rPr>
        <sz val="11"/>
        <color rgb="FF000000"/>
        <rFont val="Times New Roman"/>
        <charset val="134"/>
      </rPr>
      <t xml:space="preserve">
3.</t>
    </r>
    <r>
      <rPr>
        <sz val="11"/>
        <color rgb="FF000000"/>
        <rFont val="宋体"/>
        <charset val="134"/>
      </rPr>
      <t>分体倾仰原位锁定底盘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配底壳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三级升降气杆，尼龙五星脚架；</t>
    </r>
  </si>
  <si>
    <r>
      <rPr>
        <sz val="11"/>
        <color rgb="FF000000"/>
        <rFont val="宋体"/>
        <charset val="134"/>
      </rPr>
      <t>办公凳</t>
    </r>
  </si>
  <si>
    <t>500*500*540</t>
  </si>
  <si>
    <r>
      <rPr>
        <sz val="11"/>
        <color rgb="FF000000"/>
        <rFont val="宋体"/>
        <charset val="134"/>
      </rPr>
      <t>一、主要材料说明：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、座垫为高级西皮；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、采用优质高密度回弹海绵；</t>
    </r>
    <r>
      <rPr>
        <sz val="11"/>
        <color rgb="FF000000"/>
        <rFont val="Times New Roman"/>
        <charset val="134"/>
      </rPr>
      <t xml:space="preserve">
3</t>
    </r>
    <r>
      <rPr>
        <sz val="11"/>
        <color rgb="FF000000"/>
        <rFont val="宋体"/>
        <charset val="134"/>
      </rPr>
      <t>、优质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级汽杆；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、电镀固定五星脚架；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三、五金配件：钢质螺帽、螺丝，表面镀镍。</t>
    </r>
  </si>
  <si>
    <r>
      <rPr>
        <sz val="11"/>
        <color rgb="FF000000"/>
        <rFont val="宋体"/>
        <charset val="134"/>
      </rPr>
      <t>高脚凳</t>
    </r>
  </si>
  <si>
    <t>300W*300D*700H</t>
  </si>
  <si>
    <r>
      <rPr>
        <sz val="11"/>
        <color rgb="FF000000"/>
        <rFont val="宋体"/>
        <charset val="134"/>
      </rPr>
      <t>材质说明：采用进口橡木原木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其原料的树种一致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强度高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刚性好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不变形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比重合理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所有板材均经防虫、防腐化学处理。采用</t>
    </r>
    <r>
      <rPr>
        <sz val="11"/>
        <color rgb="FF000000"/>
        <rFont val="Times New Roman"/>
        <charset val="134"/>
      </rPr>
      <t>“</t>
    </r>
    <r>
      <rPr>
        <sz val="11"/>
        <color rgb="FF000000"/>
        <rFont val="宋体"/>
        <charset val="134"/>
      </rPr>
      <t>华润</t>
    </r>
    <r>
      <rPr>
        <sz val="11"/>
        <color rgb="FF000000"/>
        <rFont val="Times New Roman"/>
        <charset val="134"/>
      </rPr>
      <t>”</t>
    </r>
    <r>
      <rPr>
        <sz val="11"/>
        <color rgb="FF000000"/>
        <rFont val="宋体"/>
        <charset val="134"/>
      </rPr>
      <t>水性漆，不含有机溶剂的涂料，不含苯、甲苯、二甲苯、甲醛、游离</t>
    </r>
    <r>
      <rPr>
        <sz val="11"/>
        <color rgb="FF000000"/>
        <rFont val="Times New Roman"/>
        <charset val="134"/>
      </rPr>
      <t>TDI</t>
    </r>
    <r>
      <rPr>
        <sz val="11"/>
        <color rgb="FF000000"/>
        <rFont val="宋体"/>
        <charset val="134"/>
      </rPr>
      <t>有毒重金属，无毒无刺激气味，对人体无害，不污染环境，漆膜丰满、晶莹透亮、柔韧性好并且具有耐水、耐磨、耐老化。</t>
    </r>
  </si>
  <si>
    <r>
      <rPr>
        <sz val="11"/>
        <color rgb="FF000000"/>
        <rFont val="宋体"/>
        <charset val="134"/>
      </rPr>
      <t>木凳</t>
    </r>
    <r>
      <rPr>
        <sz val="11"/>
        <color rgb="FF000000"/>
        <rFont val="Times New Roman"/>
        <charset val="134"/>
      </rPr>
      <t>1</t>
    </r>
  </si>
  <si>
    <t>300*400*470</t>
  </si>
  <si>
    <r>
      <rPr>
        <sz val="11"/>
        <color rgb="FF000000"/>
        <rFont val="宋体"/>
        <charset val="134"/>
      </rPr>
      <t>一、主要材料说明：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、采用优质橡胶木实木材料，自然木纹，保留天然特性；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、四腿落地，榫卯结构；</t>
    </r>
    <r>
      <rPr>
        <sz val="11"/>
        <color rgb="FF000000"/>
        <rFont val="Times New Roman"/>
        <charset val="134"/>
      </rPr>
      <t xml:space="preserve">
3</t>
    </r>
    <r>
      <rPr>
        <sz val="11"/>
        <color rgb="FF000000"/>
        <rFont val="宋体"/>
        <charset val="134"/>
      </rPr>
      <t>、油漆经过净味环保喷漆处理，</t>
    </r>
    <r>
      <rPr>
        <sz val="11"/>
        <color rgb="FF000000"/>
        <rFont val="Times New Roman"/>
        <charset val="134"/>
      </rPr>
      <t>5</t>
    </r>
    <r>
      <rPr>
        <sz val="11"/>
        <color rgb="FF000000"/>
        <rFont val="宋体"/>
        <charset val="134"/>
      </rPr>
      <t>层底油及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层面漆，在无尘的面漆房喷涂面漆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达到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级环保标准；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配置：配西皮软垫座包；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三、五金配件：钢质螺帽、螺丝，表面镀镍。</t>
    </r>
  </si>
  <si>
    <r>
      <rPr>
        <sz val="11"/>
        <color rgb="FF000000"/>
        <rFont val="宋体"/>
        <charset val="134"/>
      </rPr>
      <t>木凳</t>
    </r>
    <r>
      <rPr>
        <sz val="11"/>
        <color rgb="FF000000"/>
        <rFont val="Times New Roman"/>
        <charset val="134"/>
      </rPr>
      <t>2</t>
    </r>
  </si>
  <si>
    <t>320W*250D*440H</t>
  </si>
  <si>
    <r>
      <rPr>
        <sz val="11"/>
        <color rgb="FF000000"/>
        <rFont val="宋体"/>
        <charset val="134"/>
      </rPr>
      <t>材质说明；采用进口榉木原木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其原料的树种一致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强度高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刚性好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不变形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比重合理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所有板材均经防虫、防腐化学处理。采用</t>
    </r>
    <r>
      <rPr>
        <sz val="11"/>
        <color rgb="FF000000"/>
        <rFont val="Times New Roman"/>
        <charset val="134"/>
      </rPr>
      <t>“</t>
    </r>
    <r>
      <rPr>
        <sz val="11"/>
        <color rgb="FF000000"/>
        <rFont val="宋体"/>
        <charset val="134"/>
      </rPr>
      <t>华润</t>
    </r>
    <r>
      <rPr>
        <sz val="11"/>
        <color rgb="FF000000"/>
        <rFont val="Times New Roman"/>
        <charset val="134"/>
      </rPr>
      <t>”</t>
    </r>
    <r>
      <rPr>
        <sz val="11"/>
        <color rgb="FF000000"/>
        <rFont val="宋体"/>
        <charset val="134"/>
      </rPr>
      <t>水性漆，不含有机溶剂的涂料，不含苯、甲苯、二甲苯、甲醛、游离</t>
    </r>
    <r>
      <rPr>
        <sz val="11"/>
        <color rgb="FF000000"/>
        <rFont val="Times New Roman"/>
        <charset val="134"/>
      </rPr>
      <t>TDI</t>
    </r>
    <r>
      <rPr>
        <sz val="11"/>
        <color rgb="FF000000"/>
        <rFont val="宋体"/>
        <charset val="134"/>
      </rPr>
      <t>有毒重金属，无毒无刺激气味，对人体无害，不污染环境，漆膜丰满、晶莹透亮、柔韧性好并且具有耐水、耐磨、耐老化。</t>
    </r>
  </si>
  <si>
    <r>
      <rPr>
        <sz val="11"/>
        <color rgb="FF000000"/>
        <rFont val="宋体"/>
        <charset val="134"/>
      </rPr>
      <t>病人椅</t>
    </r>
  </si>
  <si>
    <t>425*520*830</t>
  </si>
  <si>
    <r>
      <rPr>
        <sz val="11"/>
        <color rgb="FF000000"/>
        <rFont val="宋体"/>
        <charset val="134"/>
      </rPr>
      <t>一、主要材料说明：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、采用优质橡胶木实木材料，自然木纹，保留天然特性；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、四腿落地，榫卯结构；</t>
    </r>
    <r>
      <rPr>
        <sz val="11"/>
        <color rgb="FF000000"/>
        <rFont val="Times New Roman"/>
        <charset val="134"/>
      </rPr>
      <t xml:space="preserve">
3</t>
    </r>
    <r>
      <rPr>
        <sz val="11"/>
        <color rgb="FF000000"/>
        <rFont val="宋体"/>
        <charset val="134"/>
      </rPr>
      <t>、油漆经过净味环保喷漆处理，</t>
    </r>
    <r>
      <rPr>
        <sz val="11"/>
        <color rgb="FF000000"/>
        <rFont val="Times New Roman"/>
        <charset val="134"/>
      </rPr>
      <t>5</t>
    </r>
    <r>
      <rPr>
        <sz val="11"/>
        <color rgb="FF000000"/>
        <rFont val="宋体"/>
        <charset val="134"/>
      </rPr>
      <t>层底油及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层面漆，在无尘的面漆房喷涂面漆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达到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级环保标准；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/
</t>
    </r>
    <r>
      <rPr>
        <sz val="11"/>
        <color rgb="FF000000"/>
        <rFont val="宋体"/>
        <charset val="134"/>
      </rPr>
      <t>三、五金配件：钢质螺帽、螺丝，表面镀镍。</t>
    </r>
  </si>
  <si>
    <r>
      <rPr>
        <sz val="11"/>
        <color rgb="FF000000"/>
        <rFont val="宋体"/>
        <charset val="134"/>
      </rPr>
      <t>定制实木椅</t>
    </r>
  </si>
  <si>
    <t>290W*290D*300/560H</t>
  </si>
  <si>
    <r>
      <rPr>
        <sz val="11"/>
        <color rgb="FF000000"/>
        <rFont val="宋体"/>
        <charset val="134"/>
      </rPr>
      <t>示教椅</t>
    </r>
  </si>
  <si>
    <t>480*590*800</t>
  </si>
  <si>
    <r>
      <rPr>
        <sz val="11"/>
        <color rgb="FF000000"/>
        <rFont val="宋体"/>
        <charset val="134"/>
      </rPr>
      <t>一、主要材料说明：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、座背采用</t>
    </r>
    <r>
      <rPr>
        <sz val="11"/>
        <color rgb="FF000000"/>
        <rFont val="Times New Roman"/>
        <charset val="134"/>
      </rPr>
      <t>PP</t>
    </r>
    <r>
      <rPr>
        <sz val="11"/>
        <color rgb="FF000000"/>
        <rFont val="宋体"/>
        <charset val="134"/>
      </rPr>
      <t>工程塑料；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、电镀椅架；管壁</t>
    </r>
    <r>
      <rPr>
        <sz val="11"/>
        <color rgb="FF000000"/>
        <rFont val="Times New Roman"/>
        <charset val="134"/>
      </rPr>
      <t>1.5mm</t>
    </r>
    <r>
      <rPr>
        <sz val="11"/>
        <color rgb="FF000000"/>
        <rFont val="宋体"/>
        <charset val="134"/>
      </rPr>
      <t>厚；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\
</t>
    </r>
    <r>
      <rPr>
        <sz val="11"/>
        <color rgb="FF000000"/>
        <rFont val="宋体"/>
        <charset val="134"/>
      </rPr>
      <t>三、五金配件：钢质螺帽、螺丝，表面镀镍。</t>
    </r>
  </si>
  <si>
    <r>
      <rPr>
        <sz val="11"/>
        <color rgb="FF000000"/>
        <rFont val="宋体"/>
        <charset val="134"/>
      </rPr>
      <t>靠背椅</t>
    </r>
  </si>
  <si>
    <t>570*540*810</t>
  </si>
  <si>
    <r>
      <rPr>
        <sz val="11"/>
        <color rgb="FF000000"/>
        <rFont val="宋体"/>
        <charset val="134"/>
      </rPr>
      <t>一、材质说明：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、采用</t>
    </r>
    <r>
      <rPr>
        <sz val="11"/>
        <color rgb="FF000000"/>
        <rFont val="Times New Roman"/>
        <charset val="134"/>
      </rPr>
      <t>PP+</t>
    </r>
    <r>
      <rPr>
        <sz val="11"/>
        <color rgb="FF000000"/>
        <rFont val="宋体"/>
        <charset val="134"/>
      </rPr>
      <t>玻纤一体成型；</t>
    </r>
  </si>
  <si>
    <r>
      <rPr>
        <sz val="11"/>
        <color rgb="FF000000"/>
        <rFont val="宋体"/>
        <charset val="134"/>
      </rPr>
      <t>折叠椅</t>
    </r>
  </si>
  <si>
    <t>500*600*800</t>
  </si>
  <si>
    <r>
      <rPr>
        <sz val="11"/>
        <color rgb="FF000000"/>
        <rFont val="宋体"/>
        <charset val="134"/>
      </rPr>
      <t>材质说明：采用优质西皮饰面，厚度</t>
    </r>
    <r>
      <rPr>
        <sz val="11"/>
        <color rgb="FF000000"/>
        <rFont val="Times New Roman"/>
        <charset val="134"/>
      </rPr>
      <t>≥1.0mm</t>
    </r>
    <r>
      <rPr>
        <sz val="11"/>
        <color rgb="FF000000"/>
        <rFont val="宋体"/>
        <charset val="134"/>
      </rPr>
      <t>，手感细滑、柔软、纹理细腻；海绵：采用高密度海绵符合</t>
    </r>
    <r>
      <rPr>
        <sz val="11"/>
        <color rgb="FF000000"/>
        <rFont val="Times New Roman"/>
        <charset val="134"/>
      </rPr>
      <t>QB/T1952.1-2012</t>
    </r>
    <r>
      <rPr>
        <sz val="11"/>
        <color rgb="FF000000"/>
        <rFont val="宋体"/>
        <charset val="134"/>
      </rPr>
      <t>标准，检验结果符合：回弹性能（</t>
    </r>
    <r>
      <rPr>
        <sz val="11"/>
        <color rgb="FF000000"/>
        <rFont val="Times New Roman"/>
        <charset val="134"/>
      </rPr>
      <t>%</t>
    </r>
    <r>
      <rPr>
        <sz val="11"/>
        <color rgb="FF000000"/>
        <rFont val="宋体"/>
        <charset val="134"/>
      </rPr>
      <t>）</t>
    </r>
    <r>
      <rPr>
        <sz val="11"/>
        <color rgb="FF000000"/>
        <rFont val="Times New Roman"/>
        <charset val="134"/>
      </rPr>
      <t>≥40%</t>
    </r>
    <r>
      <rPr>
        <sz val="11"/>
        <color rgb="FF000000"/>
        <rFont val="宋体"/>
        <charset val="134"/>
      </rPr>
      <t>，压缩永久变形（</t>
    </r>
    <r>
      <rPr>
        <sz val="11"/>
        <color rgb="FF000000"/>
        <rFont val="Times New Roman"/>
        <charset val="134"/>
      </rPr>
      <t>%</t>
    </r>
    <r>
      <rPr>
        <sz val="11"/>
        <color rgb="FF000000"/>
        <rFont val="宋体"/>
        <charset val="134"/>
      </rPr>
      <t>）</t>
    </r>
    <r>
      <rPr>
        <sz val="11"/>
        <color rgb="FF000000"/>
        <rFont val="Times New Roman"/>
        <charset val="134"/>
      </rPr>
      <t>≤3.9%</t>
    </r>
    <r>
      <rPr>
        <sz val="11"/>
        <color rgb="FF000000"/>
        <rFont val="宋体"/>
        <charset val="134"/>
      </rPr>
      <t>，表面带有保护面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防氧化、抗疲劳、耐冲击回弹力强；架子采用优质钢制喷涂脚架。</t>
    </r>
  </si>
  <si>
    <r>
      <rPr>
        <sz val="11"/>
        <color rgb="FF000000"/>
        <rFont val="宋体"/>
        <charset val="134"/>
      </rPr>
      <t>高脚椅</t>
    </r>
    <r>
      <rPr>
        <sz val="11"/>
        <color rgb="FF000000"/>
        <rFont val="Times New Roman"/>
        <charset val="134"/>
      </rPr>
      <t>1</t>
    </r>
  </si>
  <si>
    <t>415W*390D*1000H</t>
  </si>
  <si>
    <r>
      <rPr>
        <sz val="11"/>
        <color rgb="FF000000"/>
        <rFont val="宋体"/>
        <charset val="134"/>
      </rPr>
      <t>材质说明：椅面：</t>
    </r>
    <r>
      <rPr>
        <sz val="11"/>
        <color rgb="FF000000"/>
        <rFont val="Times New Roman"/>
        <charset val="134"/>
      </rPr>
      <t>PU</t>
    </r>
    <r>
      <rPr>
        <sz val="11"/>
        <color rgb="FF000000"/>
        <rFont val="宋体"/>
        <charset val="134"/>
      </rPr>
      <t>聚氨酯一体成型发泡坐、靠背椅面，内置</t>
    </r>
    <r>
      <rPr>
        <sz val="11"/>
        <color rgb="FF000000"/>
        <rFont val="Times New Roman"/>
        <charset val="134"/>
      </rPr>
      <t>10mm</t>
    </r>
    <r>
      <rPr>
        <sz val="11"/>
        <color rgb="FF000000"/>
        <rFont val="宋体"/>
        <charset val="134"/>
      </rPr>
      <t>厚夹板，靠背尺寸是</t>
    </r>
    <r>
      <rPr>
        <sz val="11"/>
        <color rgb="FF000000"/>
        <rFont val="Times New Roman"/>
        <charset val="134"/>
      </rPr>
      <t>380*250MM</t>
    </r>
    <r>
      <rPr>
        <sz val="11"/>
        <color rgb="FF000000"/>
        <rFont val="宋体"/>
        <charset val="134"/>
      </rPr>
      <t>，坐垫尺寸是：</t>
    </r>
    <r>
      <rPr>
        <sz val="11"/>
        <color rgb="FF000000"/>
        <rFont val="Times New Roman"/>
        <charset val="134"/>
      </rPr>
      <t>415*390MM</t>
    </r>
    <r>
      <rPr>
        <sz val="11"/>
        <color rgb="FF000000"/>
        <rFont val="宋体"/>
        <charset val="134"/>
      </rPr>
      <t>。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底盘：采用防爆钢板</t>
    </r>
    <r>
      <rPr>
        <sz val="11"/>
        <color rgb="FF000000"/>
        <rFont val="Times New Roman"/>
        <charset val="134"/>
      </rPr>
      <t>2.5mm</t>
    </r>
    <r>
      <rPr>
        <sz val="11"/>
        <color rgb="FF000000"/>
        <rFont val="宋体"/>
        <charset val="134"/>
      </rPr>
      <t>厚多功能底盘，可自由升降、任意角度锁定椅背、椅背高度可上下调节的功能，结实耐用。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气杆：</t>
    </r>
    <r>
      <rPr>
        <sz val="11"/>
        <color rgb="FF000000"/>
        <rFont val="Times New Roman"/>
        <charset val="134"/>
      </rPr>
      <t>360</t>
    </r>
    <r>
      <rPr>
        <sz val="11"/>
        <color rgb="FF000000"/>
        <rFont val="宋体"/>
        <charset val="134"/>
      </rPr>
      <t>度旋转，三级优质电镀气杆，</t>
    </r>
    <r>
      <rPr>
        <sz val="11"/>
        <color rgb="FF000000"/>
        <rFont val="Times New Roman"/>
        <charset val="134"/>
      </rPr>
      <t>SGS</t>
    </r>
    <r>
      <rPr>
        <sz val="11"/>
        <color rgb="FF000000"/>
        <rFont val="宋体"/>
        <charset val="134"/>
      </rPr>
      <t>认证，</t>
    </r>
    <r>
      <rPr>
        <sz val="11"/>
        <color rgb="FF000000"/>
        <rFont val="Times New Roman"/>
        <charset val="134"/>
      </rPr>
      <t>PICC</t>
    </r>
    <r>
      <rPr>
        <sz val="11"/>
        <color rgb="FF000000"/>
        <rFont val="宋体"/>
        <charset val="134"/>
      </rPr>
      <t>承保，质保两年。常规高度采用</t>
    </r>
    <r>
      <rPr>
        <sz val="11"/>
        <color rgb="FF000000"/>
        <rFont val="Times New Roman"/>
        <charset val="134"/>
      </rPr>
      <t>200#</t>
    </r>
    <r>
      <rPr>
        <sz val="11"/>
        <color rgb="FF000000"/>
        <rFont val="宋体"/>
        <charset val="134"/>
      </rPr>
      <t>气杆，坐高升降范围约</t>
    </r>
    <r>
      <rPr>
        <sz val="11"/>
        <color rgb="FF000000"/>
        <rFont val="Times New Roman"/>
        <charset val="134"/>
      </rPr>
      <t>500-700MM</t>
    </r>
    <r>
      <rPr>
        <sz val="11"/>
        <color rgb="FF000000"/>
        <rFont val="宋体"/>
        <charset val="134"/>
      </rPr>
      <t>，特殊高度可定制。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脚踏圈：采用直径为</t>
    </r>
    <r>
      <rPr>
        <sz val="11"/>
        <color rgb="FF000000"/>
        <rFont val="Times New Roman"/>
        <charset val="134"/>
      </rPr>
      <t>400MM</t>
    </r>
    <r>
      <rPr>
        <sz val="11"/>
        <color rgb="FF000000"/>
        <rFont val="宋体"/>
        <charset val="134"/>
      </rPr>
      <t>优质不锈钢脚踏圈，可自由调节搁脚高度。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五星脚：</t>
    </r>
    <r>
      <rPr>
        <sz val="11"/>
        <color rgb="FF000000"/>
        <rFont val="Times New Roman"/>
        <charset val="134"/>
      </rPr>
      <t>Φ640mm/</t>
    </r>
    <r>
      <rPr>
        <sz val="11"/>
        <color rgb="FF000000"/>
        <rFont val="宋体"/>
        <charset val="134"/>
      </rPr>
      <t>黑色尼龙五星脚，实用方便。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脚垫：配置高强度耐磨尼龙固定胶垫。</t>
    </r>
  </si>
  <si>
    <r>
      <rPr>
        <sz val="11"/>
        <color rgb="FF000000"/>
        <rFont val="宋体"/>
        <charset val="134"/>
      </rPr>
      <t>高脚椅</t>
    </r>
    <r>
      <rPr>
        <sz val="11"/>
        <color rgb="FF000000"/>
        <rFont val="Times New Roman"/>
        <charset val="134"/>
      </rPr>
      <t xml:space="preserve">  2</t>
    </r>
    <r>
      <rPr>
        <sz val="11"/>
        <color rgb="FF000000"/>
        <rFont val="宋体"/>
        <charset val="134"/>
      </rPr>
      <t>（固定脚）</t>
    </r>
  </si>
  <si>
    <t>640W*490D*490H</t>
  </si>
  <si>
    <r>
      <rPr>
        <sz val="11"/>
        <color rgb="FF000000"/>
        <rFont val="宋体"/>
        <charset val="134"/>
      </rPr>
      <t>材质说明：椅面：</t>
    </r>
    <r>
      <rPr>
        <sz val="11"/>
        <color rgb="FF000000"/>
        <rFont val="Times New Roman"/>
        <charset val="134"/>
      </rPr>
      <t>PU</t>
    </r>
    <r>
      <rPr>
        <sz val="11"/>
        <color rgb="FF000000"/>
        <rFont val="宋体"/>
        <charset val="134"/>
      </rPr>
      <t>聚氨酯一体成型发泡坐、靠背椅面，内置</t>
    </r>
    <r>
      <rPr>
        <sz val="11"/>
        <color rgb="FF000000"/>
        <rFont val="Times New Roman"/>
        <charset val="134"/>
      </rPr>
      <t>10mm</t>
    </r>
    <r>
      <rPr>
        <sz val="11"/>
        <color rgb="FF000000"/>
        <rFont val="宋体"/>
        <charset val="134"/>
      </rPr>
      <t>厚夹板，靠背尺寸是</t>
    </r>
    <r>
      <rPr>
        <sz val="11"/>
        <color rgb="FF000000"/>
        <rFont val="Times New Roman"/>
        <charset val="134"/>
      </rPr>
      <t>380*250MM</t>
    </r>
    <r>
      <rPr>
        <sz val="11"/>
        <color rgb="FF000000"/>
        <rFont val="宋体"/>
        <charset val="134"/>
      </rPr>
      <t>，坐垫尺寸是：</t>
    </r>
    <r>
      <rPr>
        <sz val="11"/>
        <color rgb="FF000000"/>
        <rFont val="Times New Roman"/>
        <charset val="134"/>
      </rPr>
      <t>415*390MM</t>
    </r>
    <r>
      <rPr>
        <sz val="11"/>
        <color rgb="FF000000"/>
        <rFont val="宋体"/>
        <charset val="134"/>
      </rPr>
      <t>。底盘：采用防爆钢</t>
    </r>
    <r>
      <rPr>
        <sz val="11"/>
        <color rgb="FF000000"/>
        <rFont val="Times New Roman"/>
        <charset val="134"/>
      </rPr>
      <t>2.5mm</t>
    </r>
    <r>
      <rPr>
        <sz val="11"/>
        <color rgb="FF000000"/>
        <rFont val="宋体"/>
        <charset val="134"/>
      </rPr>
      <t>厚多功能底盘，可自由升降、任意角度锁定椅背、椅背高度可上下调节的功能，结实耐用。气杆：</t>
    </r>
    <r>
      <rPr>
        <sz val="11"/>
        <color rgb="FF000000"/>
        <rFont val="Times New Roman"/>
        <charset val="134"/>
      </rPr>
      <t>360</t>
    </r>
    <r>
      <rPr>
        <sz val="11"/>
        <color rgb="FF000000"/>
        <rFont val="宋体"/>
        <charset val="134"/>
      </rPr>
      <t>度旋转，三级优质电镀气杆，</t>
    </r>
    <r>
      <rPr>
        <sz val="11"/>
        <color rgb="FF000000"/>
        <rFont val="Times New Roman"/>
        <charset val="134"/>
      </rPr>
      <t>SGS</t>
    </r>
    <r>
      <rPr>
        <sz val="11"/>
        <color rgb="FF000000"/>
        <rFont val="宋体"/>
        <charset val="134"/>
      </rPr>
      <t>认证，</t>
    </r>
    <r>
      <rPr>
        <sz val="11"/>
        <color rgb="FF000000"/>
        <rFont val="Times New Roman"/>
        <charset val="134"/>
      </rPr>
      <t>PICC</t>
    </r>
    <r>
      <rPr>
        <sz val="11"/>
        <color rgb="FF000000"/>
        <rFont val="宋体"/>
        <charset val="134"/>
      </rPr>
      <t>承保，质保两年。常规高度采用</t>
    </r>
    <r>
      <rPr>
        <sz val="11"/>
        <color rgb="FF000000"/>
        <rFont val="Times New Roman"/>
        <charset val="134"/>
      </rPr>
      <t>200#</t>
    </r>
    <r>
      <rPr>
        <sz val="11"/>
        <color rgb="FF000000"/>
        <rFont val="宋体"/>
        <charset val="134"/>
      </rPr>
      <t>气杆，坐高升降范围约</t>
    </r>
    <r>
      <rPr>
        <sz val="11"/>
        <color rgb="FF000000"/>
        <rFont val="Times New Roman"/>
        <charset val="134"/>
      </rPr>
      <t>500-700MM</t>
    </r>
    <r>
      <rPr>
        <sz val="11"/>
        <color rgb="FF000000"/>
        <rFont val="宋体"/>
        <charset val="134"/>
      </rPr>
      <t>，特殊高度可定制。脚踏圈：采用直径为</t>
    </r>
    <r>
      <rPr>
        <sz val="11"/>
        <color rgb="FF000000"/>
        <rFont val="Times New Roman"/>
        <charset val="134"/>
      </rPr>
      <t>400MM</t>
    </r>
    <r>
      <rPr>
        <sz val="11"/>
        <color rgb="FF000000"/>
        <rFont val="宋体"/>
        <charset val="134"/>
      </rPr>
      <t>优质不锈钢脚踏圈，可自由调节搁脚高度。五星脚：</t>
    </r>
    <r>
      <rPr>
        <sz val="11"/>
        <color rgb="FF000000"/>
        <rFont val="Times New Roman"/>
        <charset val="134"/>
      </rPr>
      <t>Φ640mm/</t>
    </r>
    <r>
      <rPr>
        <sz val="11"/>
        <color rgb="FF000000"/>
        <rFont val="宋体"/>
        <charset val="134"/>
      </rPr>
      <t>黑色尼龙五星脚，实用方便。脚垫：配置高强度耐磨尼龙固定胶垫备注；</t>
    </r>
    <r>
      <rPr>
        <sz val="11"/>
        <color rgb="FF000000"/>
        <rFont val="Times New Roman"/>
        <charset val="134"/>
      </rPr>
      <t>PU</t>
    </r>
    <r>
      <rPr>
        <sz val="11"/>
        <color rgb="FF000000"/>
        <rFont val="宋体"/>
        <charset val="134"/>
      </rPr>
      <t>坐背垫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黑色背铁</t>
    </r>
    <r>
      <rPr>
        <sz val="11"/>
        <color rgb="FF000000"/>
        <rFont val="Times New Roman"/>
        <charset val="134"/>
      </rPr>
      <t>+260</t>
    </r>
    <r>
      <rPr>
        <sz val="11"/>
        <color rgb="FF000000"/>
        <rFont val="宋体"/>
        <charset val="134"/>
      </rPr>
      <t>行程升降杆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塑料脚踏圈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尼龙五星脚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活动脚轮颜色：黑色。</t>
    </r>
  </si>
  <si>
    <t>高脚椅3</t>
  </si>
  <si>
    <t>460W*460D*680H</t>
  </si>
  <si>
    <r>
      <rPr>
        <sz val="11"/>
        <color rgb="FF000000"/>
        <rFont val="宋体"/>
        <charset val="134"/>
      </rPr>
      <t>椅面：</t>
    </r>
    <r>
      <rPr>
        <sz val="11"/>
        <color rgb="FF000000"/>
        <rFont val="Times New Roman"/>
        <charset val="134"/>
      </rPr>
      <t>PU</t>
    </r>
    <r>
      <rPr>
        <sz val="11"/>
        <color rgb="FF000000"/>
        <rFont val="宋体"/>
        <charset val="134"/>
      </rPr>
      <t>聚氨酯一体成型发泡坐、靠背椅面，内置</t>
    </r>
    <r>
      <rPr>
        <sz val="11"/>
        <color rgb="FF000000"/>
        <rFont val="Times New Roman"/>
        <charset val="134"/>
      </rPr>
      <t>10mm</t>
    </r>
    <r>
      <rPr>
        <sz val="11"/>
        <color rgb="FF000000"/>
        <rFont val="宋体"/>
        <charset val="134"/>
      </rPr>
      <t>厚夹板，靠背尺寸是</t>
    </r>
    <r>
      <rPr>
        <sz val="11"/>
        <color rgb="FF000000"/>
        <rFont val="Times New Roman"/>
        <charset val="134"/>
      </rPr>
      <t>380*250MM</t>
    </r>
    <r>
      <rPr>
        <sz val="11"/>
        <color rgb="FF000000"/>
        <rFont val="宋体"/>
        <charset val="134"/>
      </rPr>
      <t>，坐垫尺寸是：</t>
    </r>
    <r>
      <rPr>
        <sz val="11"/>
        <color rgb="FF000000"/>
        <rFont val="Times New Roman"/>
        <charset val="134"/>
      </rPr>
      <t>415*390MM</t>
    </r>
    <r>
      <rPr>
        <sz val="11"/>
        <color rgb="FF000000"/>
        <rFont val="宋体"/>
        <charset val="134"/>
      </rPr>
      <t>。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底盘：采用防爆钢板</t>
    </r>
    <r>
      <rPr>
        <sz val="11"/>
        <color rgb="FF000000"/>
        <rFont val="Times New Roman"/>
        <charset val="134"/>
      </rPr>
      <t>2.5mm</t>
    </r>
    <r>
      <rPr>
        <sz val="11"/>
        <color rgb="FF000000"/>
        <rFont val="宋体"/>
        <charset val="134"/>
      </rPr>
      <t>厚多功能底盘，可自由升降、任意角度锁定椅背、椅背高度可上下调节的功能，结实耐用。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气杆：</t>
    </r>
    <r>
      <rPr>
        <sz val="11"/>
        <color rgb="FF000000"/>
        <rFont val="Times New Roman"/>
        <charset val="134"/>
      </rPr>
      <t>360</t>
    </r>
    <r>
      <rPr>
        <sz val="11"/>
        <color rgb="FF000000"/>
        <rFont val="宋体"/>
        <charset val="134"/>
      </rPr>
      <t>度旋转，三级优质电镀气杆，</t>
    </r>
    <r>
      <rPr>
        <sz val="11"/>
        <color rgb="FF000000"/>
        <rFont val="Times New Roman"/>
        <charset val="134"/>
      </rPr>
      <t>SGS</t>
    </r>
    <r>
      <rPr>
        <sz val="11"/>
        <color rgb="FF000000"/>
        <rFont val="宋体"/>
        <charset val="134"/>
      </rPr>
      <t>认证，</t>
    </r>
    <r>
      <rPr>
        <sz val="11"/>
        <color rgb="FF000000"/>
        <rFont val="Times New Roman"/>
        <charset val="134"/>
      </rPr>
      <t>PICC</t>
    </r>
    <r>
      <rPr>
        <sz val="11"/>
        <color rgb="FF000000"/>
        <rFont val="宋体"/>
        <charset val="134"/>
      </rPr>
      <t>承保，质保两年。常规高度采用</t>
    </r>
    <r>
      <rPr>
        <sz val="11"/>
        <color rgb="FF000000"/>
        <rFont val="Times New Roman"/>
        <charset val="134"/>
      </rPr>
      <t>200#</t>
    </r>
    <r>
      <rPr>
        <sz val="11"/>
        <color rgb="FF000000"/>
        <rFont val="宋体"/>
        <charset val="134"/>
      </rPr>
      <t>气杆，坐高升降范围约</t>
    </r>
    <r>
      <rPr>
        <sz val="11"/>
        <color rgb="FF000000"/>
        <rFont val="Times New Roman"/>
        <charset val="134"/>
      </rPr>
      <t>500-700MM</t>
    </r>
    <r>
      <rPr>
        <sz val="11"/>
        <color rgb="FF000000"/>
        <rFont val="宋体"/>
        <charset val="134"/>
      </rPr>
      <t>，特殊高度可定制。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脚踏圈：采用直径为</t>
    </r>
    <r>
      <rPr>
        <sz val="11"/>
        <color rgb="FF000000"/>
        <rFont val="Times New Roman"/>
        <charset val="134"/>
      </rPr>
      <t>400MM</t>
    </r>
    <r>
      <rPr>
        <sz val="11"/>
        <color rgb="FF000000"/>
        <rFont val="宋体"/>
        <charset val="134"/>
      </rPr>
      <t>优质不锈钢脚踏圈，可自由调节搁脚高度。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五星脚：</t>
    </r>
    <r>
      <rPr>
        <sz val="11"/>
        <color rgb="FF000000"/>
        <rFont val="Times New Roman"/>
        <charset val="134"/>
      </rPr>
      <t>Φ640mm/</t>
    </r>
    <r>
      <rPr>
        <sz val="11"/>
        <color rgb="FF000000"/>
        <rFont val="宋体"/>
        <charset val="134"/>
      </rPr>
      <t>黑色尼龙五星脚，实用方便。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脚垫：配置高强度耐磨尼龙固定胶垫。</t>
    </r>
  </si>
  <si>
    <r>
      <rPr>
        <sz val="11"/>
        <color rgb="FF000000"/>
        <rFont val="宋体"/>
        <charset val="134"/>
      </rPr>
      <t>会议椅</t>
    </r>
  </si>
  <si>
    <t>630*690*1030</t>
  </si>
  <si>
    <r>
      <rPr>
        <sz val="11"/>
        <color rgb="FF000000"/>
        <rFont val="宋体"/>
        <charset val="134"/>
      </rPr>
      <t>一、主要材料说明：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、座垫、靠背为高级西皮；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、优质高密度回弹海绵；</t>
    </r>
    <r>
      <rPr>
        <sz val="11"/>
        <color rgb="FF000000"/>
        <rFont val="Times New Roman"/>
        <charset val="134"/>
      </rPr>
      <t xml:space="preserve">
3</t>
    </r>
    <r>
      <rPr>
        <sz val="11"/>
        <color rgb="FF000000"/>
        <rFont val="宋体"/>
        <charset val="134"/>
      </rPr>
      <t>、实木喷漆脚架；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、配实木喷漆扶手；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、配实木喷漆脚架；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三、五金配件：钢质螺帽、螺丝，表面镀镍。</t>
    </r>
  </si>
  <si>
    <r>
      <rPr>
        <sz val="11"/>
        <color rgb="FF000000"/>
        <rFont val="宋体"/>
        <charset val="134"/>
      </rPr>
      <t>单位小沙发</t>
    </r>
  </si>
  <si>
    <t>700W*750D*800H</t>
  </si>
  <si>
    <r>
      <rPr>
        <sz val="11"/>
        <color rgb="FF000000"/>
        <rFont val="宋体"/>
        <charset val="134"/>
      </rPr>
      <t>材质说明：面料采用优质高密度布绒饰面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柔软舒适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光泽持久；泡绵：一次成型优质环保</t>
    </r>
    <r>
      <rPr>
        <sz val="11"/>
        <color rgb="FF000000"/>
        <rFont val="Times New Roman"/>
        <charset val="134"/>
      </rPr>
      <t>PU</t>
    </r>
    <r>
      <rPr>
        <sz val="11"/>
        <color rgb="FF000000"/>
        <rFont val="宋体"/>
        <charset val="134"/>
      </rPr>
      <t>高弹泡棉，表面涂防老化变形保护膜；架子采用优质实木基材，抛光处理。</t>
    </r>
    <r>
      <rPr>
        <sz val="11"/>
        <color rgb="FF000000"/>
        <rFont val="Times New Roman"/>
        <charset val="134"/>
      </rPr>
      <t>·</t>
    </r>
    <r>
      <rPr>
        <sz val="11"/>
        <color rgb="FF000000"/>
        <rFont val="宋体"/>
        <charset val="134"/>
      </rPr>
      <t>黑色尼龙玻纤棉椅身</t>
    </r>
    <r>
      <rPr>
        <sz val="11"/>
        <color rgb="FF000000"/>
        <rFont val="Times New Roman"/>
        <charset val="134"/>
      </rPr>
      <t>·40</t>
    </r>
    <r>
      <rPr>
        <sz val="11"/>
        <color rgb="FF000000"/>
        <rFont val="宋体"/>
        <charset val="134"/>
      </rPr>
      <t>密度高弹力海绵。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备注；</t>
    </r>
    <r>
      <rPr>
        <sz val="11"/>
        <color rgb="FF000000"/>
        <rFont val="Times New Roman"/>
        <charset val="134"/>
      </rPr>
      <t>1.</t>
    </r>
    <r>
      <rPr>
        <sz val="11"/>
        <color rgb="FF000000"/>
        <rFont val="宋体"/>
        <charset val="134"/>
      </rPr>
      <t>棉麻布，内木板黑色木脚。</t>
    </r>
    <r>
      <rPr>
        <sz val="11"/>
        <color rgb="FF000000"/>
        <rFont val="Times New Roman"/>
        <charset val="134"/>
      </rPr>
      <t>2.</t>
    </r>
    <r>
      <rPr>
        <sz val="11"/>
        <color rgb="FF000000"/>
        <rFont val="宋体"/>
        <charset val="134"/>
      </rPr>
      <t>粉色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浅黄色各一张</t>
    </r>
  </si>
  <si>
    <t>候诊椅</t>
  </si>
  <si>
    <t>1760*730*880</t>
  </si>
  <si>
    <r>
      <rPr>
        <sz val="11"/>
        <color rgb="FF000000"/>
        <rFont val="宋体"/>
        <charset val="134"/>
      </rPr>
      <t>一、主要材料说明：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、材质：座板、背板采用高密度自结皮（</t>
    </r>
    <r>
      <rPr>
        <sz val="11"/>
        <color rgb="FF000000"/>
        <rFont val="Times New Roman"/>
        <charset val="134"/>
      </rPr>
      <t>PU</t>
    </r>
    <r>
      <rPr>
        <sz val="11"/>
        <color rgb="FF000000"/>
        <rFont val="宋体"/>
        <charset val="134"/>
      </rPr>
      <t>）模塑成型，内置高强度钢板金属以及优质方管制成的铁架，使用专用精密发泡模具，配合成型座背铁板，采用高速压力</t>
    </r>
    <r>
      <rPr>
        <sz val="11"/>
        <color rgb="FF000000"/>
        <rFont val="Times New Roman"/>
        <charset val="134"/>
      </rPr>
      <t>PU</t>
    </r>
    <r>
      <rPr>
        <sz val="11"/>
        <color rgb="FF000000"/>
        <rFont val="宋体"/>
        <charset val="134"/>
      </rPr>
      <t>机器一体发泡成型；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、扶手，站脚采用优质实心铝合金材料，经大型模具压铸成型后直接抛光，脚底部带橡胶防滑脚垫；</t>
    </r>
    <r>
      <rPr>
        <sz val="11"/>
        <color rgb="FF000000"/>
        <rFont val="Times New Roman"/>
        <charset val="134"/>
      </rPr>
      <t xml:space="preserve">
3</t>
    </r>
    <r>
      <rPr>
        <sz val="11"/>
        <color rgb="FF000000"/>
        <rFont val="宋体"/>
        <charset val="134"/>
      </rPr>
      <t>、横梁：采用优质三角形钢管，厚度</t>
    </r>
    <r>
      <rPr>
        <sz val="11"/>
        <color rgb="FF000000"/>
        <rFont val="Times New Roman"/>
        <charset val="134"/>
      </rPr>
      <t>1.5mm</t>
    </r>
    <r>
      <rPr>
        <sz val="11"/>
        <color rgb="FF000000"/>
        <rFont val="宋体"/>
        <charset val="134"/>
      </rPr>
      <t>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、配置：配铝合金扶手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铝合金站脚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防滑脚垫；每两个座位之间配</t>
    </r>
    <r>
      <rPr>
        <sz val="11"/>
        <color rgb="FF000000"/>
        <rFont val="Times New Roman"/>
        <charset val="134"/>
      </rPr>
      <t>1</t>
    </r>
    <r>
      <rPr>
        <sz val="11"/>
        <color rgb="FF000000"/>
        <rFont val="宋体"/>
        <charset val="134"/>
      </rPr>
      <t>个扶手；可选配边几或中间茶几（价格另计），茶几可做钢板面料或</t>
    </r>
    <r>
      <rPr>
        <sz val="11"/>
        <color rgb="FF000000"/>
        <rFont val="Times New Roman"/>
        <charset val="134"/>
      </rPr>
      <t>PU</t>
    </r>
    <r>
      <rPr>
        <sz val="11"/>
        <color rgb="FF000000"/>
        <rFont val="宋体"/>
        <charset val="134"/>
      </rPr>
      <t>面料；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三、五金配件：钢质螺帽、螺丝，表面镀镍；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其他说明：</t>
    </r>
    <r>
      <rPr>
        <sz val="11"/>
        <color rgb="FF000000"/>
        <rFont val="Times New Roman"/>
        <charset val="134"/>
      </rPr>
      <t>/</t>
    </r>
  </si>
  <si>
    <r>
      <rPr>
        <sz val="11"/>
        <color rgb="FF000000"/>
        <rFont val="宋体"/>
        <charset val="134"/>
      </rPr>
      <t>四门放鞋衣柜</t>
    </r>
  </si>
  <si>
    <t>615*500*1950</t>
  </si>
  <si>
    <r>
      <rPr>
        <sz val="11"/>
        <color rgb="FF000000"/>
        <rFont val="宋体"/>
        <charset val="134"/>
      </rPr>
      <t>一、主要材料说明：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材质：优质冷轧钢板；侧板、门板、顶板、底板、层板用国标</t>
    </r>
    <r>
      <rPr>
        <sz val="11"/>
        <color rgb="FF000000"/>
        <rFont val="Times New Roman"/>
        <charset val="134"/>
      </rPr>
      <t>0.8mm</t>
    </r>
    <r>
      <rPr>
        <sz val="11"/>
        <color rgb="FF000000"/>
        <rFont val="宋体"/>
        <charset val="134"/>
      </rPr>
      <t>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、结构：</t>
    </r>
    <r>
      <rPr>
        <sz val="11"/>
        <color rgb="FF000000"/>
        <rFont val="Times New Roman"/>
        <charset val="134"/>
      </rPr>
      <t>6</t>
    </r>
    <r>
      <rPr>
        <sz val="11"/>
        <color rgb="FF000000"/>
        <rFont val="宋体"/>
        <charset val="134"/>
      </rPr>
      <t>个单开掩门，上层</t>
    </r>
    <r>
      <rPr>
        <sz val="11"/>
        <color rgb="FF000000"/>
        <rFont val="Times New Roman"/>
        <charset val="134"/>
      </rPr>
      <t>4</t>
    </r>
    <r>
      <rPr>
        <sz val="11"/>
        <color rgb="FF000000"/>
        <rFont val="宋体"/>
        <charset val="134"/>
      </rPr>
      <t>门内各配</t>
    </r>
    <r>
      <rPr>
        <sz val="11"/>
        <color rgb="FF000000"/>
        <rFont val="Times New Roman"/>
        <charset val="134"/>
      </rPr>
      <t>1</t>
    </r>
    <r>
      <rPr>
        <sz val="11"/>
        <color rgb="FF000000"/>
        <rFont val="宋体"/>
        <charset val="134"/>
      </rPr>
      <t>块活动层板和</t>
    </r>
    <r>
      <rPr>
        <sz val="11"/>
        <color rgb="FF000000"/>
        <rFont val="Times New Roman"/>
        <charset val="134"/>
      </rPr>
      <t>1</t>
    </r>
    <r>
      <rPr>
        <sz val="11"/>
        <color rgb="FF000000"/>
        <rFont val="宋体"/>
        <charset val="134"/>
      </rPr>
      <t>根挂衣杆，最下层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宋体"/>
        <charset val="134"/>
      </rPr>
      <t>门内各配</t>
    </r>
    <r>
      <rPr>
        <sz val="11"/>
        <color rgb="FF000000"/>
        <rFont val="Times New Roman"/>
        <charset val="134"/>
      </rPr>
      <t>1</t>
    </r>
    <r>
      <rPr>
        <sz val="11"/>
        <color rgb="FF000000"/>
        <rFont val="宋体"/>
        <charset val="134"/>
      </rPr>
      <t>块活动层板；门板带锁、标签插槽和透气孔；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、配置：主柜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普通锁；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三、五金配件：优质配件；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其它说明：金属表面抑菌粉末静电喷涂。</t>
    </r>
  </si>
  <si>
    <r>
      <rPr>
        <sz val="11"/>
        <color rgb="FF000000"/>
        <rFont val="宋体"/>
        <charset val="134"/>
      </rPr>
      <t>医疗衣物柜</t>
    </r>
    <r>
      <rPr>
        <sz val="11"/>
        <color rgb="FF000000"/>
        <rFont val="Times New Roman"/>
        <charset val="134"/>
      </rPr>
      <t>-4</t>
    </r>
    <r>
      <rPr>
        <sz val="11"/>
        <color rgb="FF000000"/>
        <rFont val="宋体"/>
        <charset val="134"/>
      </rPr>
      <t>门</t>
    </r>
  </si>
  <si>
    <r>
      <rPr>
        <sz val="11"/>
        <color rgb="FF000000"/>
        <rFont val="宋体"/>
        <charset val="134"/>
      </rPr>
      <t>一、主要材料说明：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材质：优质冷轧钢板；侧板、门板、顶板、底板、层板用国标</t>
    </r>
    <r>
      <rPr>
        <sz val="11"/>
        <color rgb="FF000000"/>
        <rFont val="Times New Roman"/>
        <charset val="134"/>
      </rPr>
      <t>0.8mm</t>
    </r>
    <r>
      <rPr>
        <sz val="11"/>
        <color rgb="FF000000"/>
        <rFont val="宋体"/>
        <charset val="134"/>
      </rPr>
      <t>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、结构：</t>
    </r>
    <r>
      <rPr>
        <sz val="11"/>
        <color rgb="FF000000"/>
        <rFont val="Times New Roman"/>
        <charset val="134"/>
      </rPr>
      <t>4</t>
    </r>
    <r>
      <rPr>
        <sz val="11"/>
        <color rgb="FF000000"/>
        <rFont val="宋体"/>
        <charset val="134"/>
      </rPr>
      <t>个单开掩门，内各配</t>
    </r>
    <r>
      <rPr>
        <sz val="11"/>
        <color rgb="FF000000"/>
        <rFont val="Times New Roman"/>
        <charset val="134"/>
      </rPr>
      <t>1</t>
    </r>
    <r>
      <rPr>
        <sz val="11"/>
        <color rgb="FF000000"/>
        <rFont val="宋体"/>
        <charset val="134"/>
      </rPr>
      <t>块活动层板和</t>
    </r>
    <r>
      <rPr>
        <sz val="11"/>
        <color rgb="FF000000"/>
        <rFont val="Times New Roman"/>
        <charset val="134"/>
      </rPr>
      <t>1</t>
    </r>
    <r>
      <rPr>
        <sz val="11"/>
        <color rgb="FF000000"/>
        <rFont val="宋体"/>
        <charset val="134"/>
      </rPr>
      <t>根挂衣杆；门板带锁、标签插槽和透气孔；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、配置：主柜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普通锁；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三、五金配件：优质配件；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其它说明：金属表面抑菌粉末静电喷涂。</t>
    </r>
  </si>
  <si>
    <r>
      <rPr>
        <sz val="11"/>
        <color rgb="FF000000"/>
        <rFont val="宋体"/>
        <charset val="134"/>
      </rPr>
      <t>医疗衣物柜</t>
    </r>
    <r>
      <rPr>
        <sz val="11"/>
        <color rgb="FF000000"/>
        <rFont val="Times New Roman"/>
        <charset val="134"/>
      </rPr>
      <t>-6</t>
    </r>
    <r>
      <rPr>
        <sz val="11"/>
        <color rgb="FF000000"/>
        <rFont val="宋体"/>
        <charset val="134"/>
      </rPr>
      <t>门</t>
    </r>
  </si>
  <si>
    <t>910*500*1950</t>
  </si>
  <si>
    <r>
      <rPr>
        <sz val="11"/>
        <color rgb="FF000000"/>
        <rFont val="宋体"/>
        <charset val="134"/>
      </rPr>
      <t>一、主要材料说明：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材质：优质冷轧钢板；侧板、门板、顶板、底板、层板用国标</t>
    </r>
    <r>
      <rPr>
        <sz val="11"/>
        <color rgb="FF000000"/>
        <rFont val="Times New Roman"/>
        <charset val="134"/>
      </rPr>
      <t>0.8mm</t>
    </r>
    <r>
      <rPr>
        <sz val="11"/>
        <color rgb="FF000000"/>
        <rFont val="宋体"/>
        <charset val="134"/>
      </rPr>
      <t>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、结构：</t>
    </r>
    <r>
      <rPr>
        <sz val="11"/>
        <color rgb="FF000000"/>
        <rFont val="Times New Roman"/>
        <charset val="134"/>
      </rPr>
      <t>6</t>
    </r>
    <r>
      <rPr>
        <sz val="11"/>
        <color rgb="FF000000"/>
        <rFont val="宋体"/>
        <charset val="134"/>
      </rPr>
      <t>个单开掩门，内各配</t>
    </r>
    <r>
      <rPr>
        <sz val="11"/>
        <color rgb="FF000000"/>
        <rFont val="Times New Roman"/>
        <charset val="134"/>
      </rPr>
      <t>1</t>
    </r>
    <r>
      <rPr>
        <sz val="11"/>
        <color rgb="FF000000"/>
        <rFont val="宋体"/>
        <charset val="134"/>
      </rPr>
      <t>块活动层板和</t>
    </r>
    <r>
      <rPr>
        <sz val="11"/>
        <color rgb="FF000000"/>
        <rFont val="Times New Roman"/>
        <charset val="134"/>
      </rPr>
      <t>1</t>
    </r>
    <r>
      <rPr>
        <sz val="11"/>
        <color rgb="FF000000"/>
        <rFont val="宋体"/>
        <charset val="134"/>
      </rPr>
      <t>根挂衣杆；门板带锁、标签插槽和透气孔；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、配置：主柜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普通锁，</t>
    </r>
    <r>
      <rPr>
        <sz val="11"/>
        <color rgb="FF000000"/>
        <rFont val="Times New Roman"/>
        <charset val="134"/>
      </rPr>
      <t>(</t>
    </r>
    <r>
      <rPr>
        <sz val="11"/>
        <color rgb="FF000000"/>
        <rFont val="宋体"/>
        <charset val="134"/>
      </rPr>
      <t>可选密码锁、指纹锁、</t>
    </r>
    <r>
      <rPr>
        <sz val="11"/>
        <color rgb="FF000000"/>
        <rFont val="Times New Roman"/>
        <charset val="134"/>
      </rPr>
      <t>IC</t>
    </r>
    <r>
      <rPr>
        <sz val="11"/>
        <color rgb="FF000000"/>
        <rFont val="宋体"/>
        <charset val="134"/>
      </rPr>
      <t>磁卡锁，单价另计</t>
    </r>
    <r>
      <rPr>
        <sz val="11"/>
        <color rgb="FF000000"/>
        <rFont val="Times New Roman"/>
        <charset val="134"/>
      </rPr>
      <t>)</t>
    </r>
    <r>
      <rPr>
        <sz val="11"/>
        <color rgb="FF000000"/>
        <rFont val="宋体"/>
        <charset val="134"/>
      </rPr>
      <t>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三、五金配件：优质配件；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其它说明：金属表面抑菌粉末静电喷涂。</t>
    </r>
  </si>
  <si>
    <r>
      <rPr>
        <sz val="11"/>
        <color rgb="FF000000"/>
        <rFont val="宋体"/>
        <charset val="134"/>
      </rPr>
      <t>医疗衣物柜</t>
    </r>
    <r>
      <rPr>
        <sz val="11"/>
        <color rgb="FF000000"/>
        <rFont val="Times New Roman"/>
        <charset val="134"/>
      </rPr>
      <t>-9</t>
    </r>
    <r>
      <rPr>
        <sz val="11"/>
        <color rgb="FF000000"/>
        <rFont val="宋体"/>
        <charset val="134"/>
      </rPr>
      <t>门</t>
    </r>
  </si>
  <si>
    <r>
      <rPr>
        <sz val="11"/>
        <color rgb="FF000000"/>
        <rFont val="宋体"/>
        <charset val="134"/>
      </rPr>
      <t>一、主要材料说明：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材质：优质冷轧钢板；侧板、门板、顶板、底板、层板用国标</t>
    </r>
    <r>
      <rPr>
        <sz val="11"/>
        <color rgb="FF000000"/>
        <rFont val="Times New Roman"/>
        <charset val="134"/>
      </rPr>
      <t>0.8mm</t>
    </r>
    <r>
      <rPr>
        <sz val="11"/>
        <color rgb="FF000000"/>
        <rFont val="宋体"/>
        <charset val="134"/>
      </rPr>
      <t>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、结构：</t>
    </r>
    <r>
      <rPr>
        <sz val="11"/>
        <color rgb="FF000000"/>
        <rFont val="Times New Roman"/>
        <charset val="134"/>
      </rPr>
      <t>9</t>
    </r>
    <r>
      <rPr>
        <sz val="11"/>
        <color rgb="FF000000"/>
        <rFont val="宋体"/>
        <charset val="134"/>
      </rPr>
      <t>个单开掩门，内各配</t>
    </r>
    <r>
      <rPr>
        <sz val="11"/>
        <color rgb="FF000000"/>
        <rFont val="Times New Roman"/>
        <charset val="134"/>
      </rPr>
      <t>1</t>
    </r>
    <r>
      <rPr>
        <sz val="11"/>
        <color rgb="FF000000"/>
        <rFont val="宋体"/>
        <charset val="134"/>
      </rPr>
      <t>块活动层板；门板带锁、标签插槽和透气孔；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、配置：主柜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普通锁；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三、五金配件：优质配件；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其它说明：金属表面抑菌粉末静电喷涂。</t>
    </r>
  </si>
  <si>
    <r>
      <rPr>
        <sz val="11"/>
        <color rgb="FF000000"/>
        <rFont val="宋体"/>
        <charset val="134"/>
      </rPr>
      <t>医疗格子柜</t>
    </r>
    <r>
      <rPr>
        <sz val="11"/>
        <color rgb="FF000000"/>
        <rFont val="Times New Roman"/>
        <charset val="134"/>
      </rPr>
      <t>-15</t>
    </r>
    <r>
      <rPr>
        <sz val="11"/>
        <color rgb="FF000000"/>
        <rFont val="宋体"/>
        <charset val="134"/>
      </rPr>
      <t>门</t>
    </r>
  </si>
  <si>
    <t>910*400*1950</t>
  </si>
  <si>
    <r>
      <rPr>
        <sz val="11"/>
        <color rgb="FF000000"/>
        <rFont val="宋体"/>
        <charset val="134"/>
      </rPr>
      <t>一、主要材料说明：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材质：优质冷轧钢板；侧板、门板、顶板、底板、层板用国标</t>
    </r>
    <r>
      <rPr>
        <sz val="11"/>
        <color rgb="FF000000"/>
        <rFont val="Times New Roman"/>
        <charset val="134"/>
      </rPr>
      <t>0.8mm</t>
    </r>
    <r>
      <rPr>
        <sz val="11"/>
        <color rgb="FF000000"/>
        <rFont val="宋体"/>
        <charset val="134"/>
      </rPr>
      <t>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、结构：</t>
    </r>
    <r>
      <rPr>
        <sz val="11"/>
        <color rgb="FF000000"/>
        <rFont val="Times New Roman"/>
        <charset val="134"/>
      </rPr>
      <t>15</t>
    </r>
    <r>
      <rPr>
        <sz val="11"/>
        <color rgb="FF000000"/>
        <rFont val="宋体"/>
        <charset val="134"/>
      </rPr>
      <t>个单开掩门；门内各配</t>
    </r>
    <r>
      <rPr>
        <sz val="11"/>
        <color rgb="FF000000"/>
        <rFont val="Times New Roman"/>
        <charset val="134"/>
      </rPr>
      <t>1</t>
    </r>
    <r>
      <rPr>
        <sz val="11"/>
        <color rgb="FF000000"/>
        <rFont val="宋体"/>
        <charset val="134"/>
      </rPr>
      <t>块活动层板；门板配长条形暗拉手并带锁、标签插槽和透气孔；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、配置：主柜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普通锁，（可选密码锁、指纹锁、</t>
    </r>
    <r>
      <rPr>
        <sz val="11"/>
        <color rgb="FF000000"/>
        <rFont val="Times New Roman"/>
        <charset val="134"/>
      </rPr>
      <t>IC</t>
    </r>
    <r>
      <rPr>
        <sz val="11"/>
        <color rgb="FF000000"/>
        <rFont val="宋体"/>
        <charset val="134"/>
      </rPr>
      <t>磁卡锁，单价另计）；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三、五金配件：优质配件；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其它说明：金属表面抑菌粉末静电喷涂。</t>
    </r>
  </si>
  <si>
    <r>
      <rPr>
        <sz val="11"/>
        <color rgb="FF000000"/>
        <rFont val="宋体"/>
        <charset val="134"/>
      </rPr>
      <t>存包柜（</t>
    </r>
    <r>
      <rPr>
        <sz val="11"/>
        <color rgb="FF000000"/>
        <rFont val="Times New Roman"/>
        <charset val="134"/>
      </rPr>
      <t>60</t>
    </r>
    <r>
      <rPr>
        <sz val="11"/>
        <color rgb="FF000000"/>
        <rFont val="宋体"/>
        <charset val="134"/>
      </rPr>
      <t>门）</t>
    </r>
  </si>
  <si>
    <t>1430*300*1800</t>
  </si>
  <si>
    <r>
      <rPr>
        <sz val="11"/>
        <color rgb="FF000000"/>
        <rFont val="宋体"/>
        <charset val="134"/>
      </rPr>
      <t>一、主要材料说明：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材质：优质冷轧钢板；侧板、门板、顶板、底板、层板用国标</t>
    </r>
    <r>
      <rPr>
        <sz val="11"/>
        <color rgb="FF000000"/>
        <rFont val="Times New Roman"/>
        <charset val="134"/>
      </rPr>
      <t>0.8mm</t>
    </r>
    <r>
      <rPr>
        <sz val="11"/>
        <color rgb="FF000000"/>
        <rFont val="宋体"/>
        <charset val="134"/>
      </rPr>
      <t>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、结构：</t>
    </r>
    <r>
      <rPr>
        <sz val="11"/>
        <color rgb="FF000000"/>
        <rFont val="Times New Roman"/>
        <charset val="134"/>
      </rPr>
      <t>60</t>
    </r>
    <r>
      <rPr>
        <sz val="11"/>
        <color rgb="FF000000"/>
        <rFont val="宋体"/>
        <charset val="134"/>
      </rPr>
      <t>个单开掩门；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、配置：人脸识别开锁（可选密码锁、条码、指纹锁、</t>
    </r>
    <r>
      <rPr>
        <sz val="11"/>
        <color rgb="FF000000"/>
        <rFont val="Times New Roman"/>
        <charset val="134"/>
      </rPr>
      <t>IC</t>
    </r>
    <r>
      <rPr>
        <sz val="11"/>
        <color rgb="FF000000"/>
        <rFont val="宋体"/>
        <charset val="134"/>
      </rPr>
      <t>磁卡锁、单价另计）；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三、五金配件：优质配件；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其它说明：金属表面抑菌粉末静电喷涂。</t>
    </r>
  </si>
  <si>
    <r>
      <rPr>
        <sz val="11"/>
        <color rgb="FF000000"/>
        <rFont val="宋体"/>
        <charset val="134"/>
      </rPr>
      <t>存包柜（</t>
    </r>
    <r>
      <rPr>
        <sz val="11"/>
        <color rgb="FF000000"/>
        <rFont val="Times New Roman"/>
        <charset val="134"/>
      </rPr>
      <t>40</t>
    </r>
    <r>
      <rPr>
        <sz val="11"/>
        <color rgb="FF000000"/>
        <rFont val="宋体"/>
        <charset val="134"/>
      </rPr>
      <t>门）</t>
    </r>
  </si>
  <si>
    <t>990*300*1800</t>
  </si>
  <si>
    <r>
      <rPr>
        <sz val="11"/>
        <color rgb="FF000000"/>
        <rFont val="宋体"/>
        <charset val="134"/>
      </rPr>
      <t>一、主要材料说明：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材质：优质冷轧钢板；侧板、门板、顶板、底板、层板用国标</t>
    </r>
    <r>
      <rPr>
        <sz val="11"/>
        <color rgb="FF000000"/>
        <rFont val="Times New Roman"/>
        <charset val="134"/>
      </rPr>
      <t>0.8mm</t>
    </r>
    <r>
      <rPr>
        <sz val="11"/>
        <color rgb="FF000000"/>
        <rFont val="宋体"/>
        <charset val="134"/>
      </rPr>
      <t>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、结构：</t>
    </r>
    <r>
      <rPr>
        <sz val="11"/>
        <color rgb="FF000000"/>
        <rFont val="Times New Roman"/>
        <charset val="134"/>
      </rPr>
      <t>40</t>
    </r>
    <r>
      <rPr>
        <sz val="11"/>
        <color rgb="FF000000"/>
        <rFont val="宋体"/>
        <charset val="134"/>
      </rPr>
      <t>个单开掩门；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、配置：人脸识别开锁（可选密码锁、条码、指纹锁、</t>
    </r>
    <r>
      <rPr>
        <sz val="11"/>
        <color rgb="FF000000"/>
        <rFont val="Times New Roman"/>
        <charset val="134"/>
      </rPr>
      <t>IC</t>
    </r>
    <r>
      <rPr>
        <sz val="11"/>
        <color rgb="FF000000"/>
        <rFont val="宋体"/>
        <charset val="134"/>
      </rPr>
      <t>磁卡锁、单价另计）；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三、五金配件：优质配件；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其它说明：金属表面抑菌粉末静电喷涂。</t>
    </r>
  </si>
  <si>
    <r>
      <rPr>
        <sz val="11"/>
        <color rgb="FF000000"/>
        <rFont val="宋体"/>
        <charset val="134"/>
      </rPr>
      <t>换鞋柜</t>
    </r>
  </si>
  <si>
    <t>1200*400*450</t>
  </si>
  <si>
    <r>
      <rPr>
        <sz val="11"/>
        <color rgb="FF000000"/>
        <rFont val="宋体"/>
        <charset val="134"/>
      </rPr>
      <t>一、主要材料说明：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材质：优质冷轧钢板；侧板、门板、顶板、底板、层板用国标</t>
    </r>
    <r>
      <rPr>
        <sz val="11"/>
        <color rgb="FF000000"/>
        <rFont val="Times New Roman"/>
        <charset val="134"/>
      </rPr>
      <t>0.8mm</t>
    </r>
    <r>
      <rPr>
        <sz val="11"/>
        <color rgb="FF000000"/>
        <rFont val="宋体"/>
        <charset val="134"/>
      </rPr>
      <t>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、结构：对开掩门共</t>
    </r>
    <r>
      <rPr>
        <sz val="11"/>
        <color rgb="FF000000"/>
        <rFont val="Times New Roman"/>
        <charset val="134"/>
      </rPr>
      <t>4</t>
    </r>
    <r>
      <rPr>
        <sz val="11"/>
        <color rgb="FF000000"/>
        <rFont val="宋体"/>
        <charset val="134"/>
      </rPr>
      <t>门，共配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宋体"/>
        <charset val="134"/>
      </rPr>
      <t>块活动层板，柜顶为西皮内包高密度海棉座垫；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、配置：主柜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西皮软包坐垫；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三、五金配件：的优质配件；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其它说明：金属表面抑菌粉末静电喷涂。</t>
    </r>
  </si>
  <si>
    <r>
      <rPr>
        <sz val="11"/>
        <color rgb="FF000000"/>
        <rFont val="宋体"/>
        <charset val="134"/>
      </rPr>
      <t>餐台</t>
    </r>
    <r>
      <rPr>
        <sz val="11"/>
        <color rgb="FF000000"/>
        <rFont val="Times New Roman"/>
        <charset val="134"/>
      </rPr>
      <t>1</t>
    </r>
  </si>
  <si>
    <r>
      <rPr>
        <sz val="11"/>
        <color rgb="FF000000"/>
        <rFont val="宋体"/>
        <charset val="134"/>
      </rPr>
      <t>一、主要材料及厚度说明：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、材质：台面板采用厚度为</t>
    </r>
    <r>
      <rPr>
        <sz val="11"/>
        <color rgb="FF000000"/>
        <rFont val="Times New Roman"/>
        <charset val="134"/>
      </rPr>
      <t>25mm</t>
    </r>
    <r>
      <rPr>
        <sz val="11"/>
        <color rgb="FF000000"/>
        <rFont val="宋体"/>
        <charset val="134"/>
      </rPr>
      <t>的优质木纹色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级多层实芯环保生态板，采用厚度</t>
    </r>
    <r>
      <rPr>
        <sz val="11"/>
        <color rgb="FF000000"/>
        <rFont val="Times New Roman"/>
        <charset val="134"/>
      </rPr>
      <t>40mm</t>
    </r>
    <r>
      <rPr>
        <sz val="11"/>
        <color rgb="FF000000"/>
        <rFont val="宋体"/>
        <charset val="134"/>
      </rPr>
      <t>的</t>
    </r>
    <r>
      <rPr>
        <sz val="11"/>
        <color rgb="FF000000"/>
        <rFont val="Times New Roman"/>
        <charset val="134"/>
      </rPr>
      <t>PVC</t>
    </r>
    <r>
      <rPr>
        <sz val="11"/>
        <color rgb="FF000000"/>
        <rFont val="宋体"/>
        <charset val="134"/>
      </rPr>
      <t>同色封边做加厚处理；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、配置：台面板</t>
    </r>
    <r>
      <rPr>
        <sz val="11"/>
        <color rgb="FF000000"/>
        <rFont val="Times New Roman"/>
        <charset val="134"/>
      </rPr>
      <t>+2</t>
    </r>
    <r>
      <rPr>
        <sz val="11"/>
        <color rgb="FF000000"/>
        <rFont val="宋体"/>
        <charset val="134"/>
      </rPr>
      <t>个</t>
    </r>
    <r>
      <rPr>
        <sz val="11"/>
        <color rgb="FF000000"/>
        <rFont val="Times New Roman"/>
        <charset val="134"/>
      </rPr>
      <t>Φ400mm</t>
    </r>
    <r>
      <rPr>
        <sz val="11"/>
        <color rgb="FF000000"/>
        <rFont val="宋体"/>
        <charset val="134"/>
      </rPr>
      <t>喷涂圆盘脚；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三、五金配件：优质配件；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、封边：见光面为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厚全自动封边工艺。</t>
    </r>
  </si>
  <si>
    <r>
      <rPr>
        <sz val="11"/>
        <color rgb="FF000000"/>
        <rFont val="宋体"/>
        <charset val="134"/>
      </rPr>
      <t>餐台</t>
    </r>
    <r>
      <rPr>
        <sz val="11"/>
        <color rgb="FF000000"/>
        <rFont val="Times New Roman"/>
        <charset val="134"/>
      </rPr>
      <t>2</t>
    </r>
  </si>
  <si>
    <t>600*600*750</t>
  </si>
  <si>
    <r>
      <rPr>
        <sz val="11"/>
        <color rgb="FF000000"/>
        <rFont val="宋体"/>
        <charset val="134"/>
      </rPr>
      <t>一、主要材料及厚度说明：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、材质：台面板采用厚度为</t>
    </r>
    <r>
      <rPr>
        <sz val="11"/>
        <color rgb="FF000000"/>
        <rFont val="Times New Roman"/>
        <charset val="134"/>
      </rPr>
      <t>25mm</t>
    </r>
    <r>
      <rPr>
        <sz val="11"/>
        <color rgb="FF000000"/>
        <rFont val="宋体"/>
        <charset val="134"/>
      </rPr>
      <t>的优质木纹色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级多层实芯环保生态板，采用厚度</t>
    </r>
    <r>
      <rPr>
        <sz val="11"/>
        <color rgb="FF000000"/>
        <rFont val="Times New Roman"/>
        <charset val="134"/>
      </rPr>
      <t>40mm</t>
    </r>
    <r>
      <rPr>
        <sz val="11"/>
        <color rgb="FF000000"/>
        <rFont val="宋体"/>
        <charset val="134"/>
      </rPr>
      <t>的</t>
    </r>
    <r>
      <rPr>
        <sz val="11"/>
        <color rgb="FF000000"/>
        <rFont val="Times New Roman"/>
        <charset val="134"/>
      </rPr>
      <t>PVC</t>
    </r>
    <r>
      <rPr>
        <sz val="11"/>
        <color rgb="FF000000"/>
        <rFont val="宋体"/>
        <charset val="134"/>
      </rPr>
      <t>同色封边做加厚处理；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、配置：</t>
    </r>
    <r>
      <rPr>
        <sz val="11"/>
        <color rgb="FF000000"/>
        <rFont val="Times New Roman"/>
        <charset val="134"/>
      </rPr>
      <t>40mm</t>
    </r>
    <r>
      <rPr>
        <sz val="11"/>
        <color rgb="FF000000"/>
        <rFont val="宋体"/>
        <charset val="134"/>
      </rPr>
      <t>厚台面</t>
    </r>
    <r>
      <rPr>
        <sz val="11"/>
        <color rgb="FF000000"/>
        <rFont val="Times New Roman"/>
        <charset val="134"/>
      </rPr>
      <t>+1</t>
    </r>
    <r>
      <rPr>
        <sz val="11"/>
        <color rgb="FF000000"/>
        <rFont val="宋体"/>
        <charset val="134"/>
      </rPr>
      <t>个</t>
    </r>
    <r>
      <rPr>
        <sz val="11"/>
        <color rgb="FF000000"/>
        <rFont val="Times New Roman"/>
        <charset val="134"/>
      </rPr>
      <t>Φ400mm</t>
    </r>
    <r>
      <rPr>
        <sz val="11"/>
        <color rgb="FF000000"/>
        <rFont val="宋体"/>
        <charset val="134"/>
      </rPr>
      <t>喷涂圆盘脚；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三、五金配件：优质配件；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、封边：见光面为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厚全自动封边工艺。</t>
    </r>
  </si>
  <si>
    <r>
      <rPr>
        <sz val="11"/>
        <color rgb="FF000000"/>
        <rFont val="宋体"/>
        <charset val="134"/>
      </rPr>
      <t>餐椅</t>
    </r>
  </si>
  <si>
    <t>480*540*880</t>
  </si>
  <si>
    <r>
      <rPr>
        <sz val="11"/>
        <color rgb="FF000000"/>
        <rFont val="宋体"/>
        <charset val="134"/>
      </rPr>
      <t>一、主要材料说明：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、椅背座板为实木多层曲木板面贴防火板，配西皮软包座垫；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、椅架采用</t>
    </r>
    <r>
      <rPr>
        <sz val="11"/>
        <color rgb="FF000000"/>
        <rFont val="Times New Roman"/>
        <charset val="134"/>
      </rPr>
      <t>Φ22mm</t>
    </r>
    <r>
      <rPr>
        <sz val="11"/>
        <color rgb="FF000000"/>
        <rFont val="宋体"/>
        <charset val="134"/>
      </rPr>
      <t>不锈钢圆管自带挂钩；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/
</t>
    </r>
    <r>
      <rPr>
        <sz val="11"/>
        <color rgb="FF000000"/>
        <rFont val="宋体"/>
        <charset val="134"/>
      </rPr>
      <t>三，五金配件：钢质螺帽、螺丝，表面镀镍。</t>
    </r>
  </si>
  <si>
    <r>
      <rPr>
        <sz val="11"/>
        <color rgb="FF000000"/>
        <rFont val="宋体"/>
        <charset val="134"/>
      </rPr>
      <t>值班床</t>
    </r>
  </si>
  <si>
    <t>1990*1070*1780</t>
  </si>
  <si>
    <r>
      <rPr>
        <sz val="11"/>
        <color rgb="FF000000"/>
        <rFont val="宋体"/>
        <charset val="134"/>
      </rPr>
      <t>一、主要材料说明：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、床架采用冷轧钢管，床板为夹板床板；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、床架立柱</t>
    </r>
    <r>
      <rPr>
        <sz val="11"/>
        <color rgb="FF000000"/>
        <rFont val="Times New Roman"/>
        <charset val="134"/>
      </rPr>
      <t>68*68*1.2mm</t>
    </r>
    <r>
      <rPr>
        <sz val="11"/>
        <color rgb="FF000000"/>
        <rFont val="宋体"/>
        <charset val="134"/>
      </rPr>
      <t>，横梁</t>
    </r>
    <r>
      <rPr>
        <sz val="11"/>
        <color rgb="FF000000"/>
        <rFont val="Times New Roman"/>
        <charset val="134"/>
      </rPr>
      <t>92*37*1.2mm</t>
    </r>
    <r>
      <rPr>
        <sz val="11"/>
        <color rgb="FF000000"/>
        <rFont val="宋体"/>
        <charset val="134"/>
      </rPr>
      <t>，侧横梁</t>
    </r>
    <r>
      <rPr>
        <sz val="11"/>
        <color rgb="FF000000"/>
        <rFont val="Times New Roman"/>
        <charset val="134"/>
      </rPr>
      <t>92*37*1.0mm</t>
    </r>
    <r>
      <rPr>
        <sz val="11"/>
        <color rgb="FF000000"/>
        <rFont val="宋体"/>
        <charset val="134"/>
      </rPr>
      <t>；支撑</t>
    </r>
    <r>
      <rPr>
        <sz val="11"/>
        <color rgb="FF000000"/>
        <rFont val="Times New Roman"/>
        <charset val="134"/>
      </rPr>
      <t>50*20*0.7mm;</t>
    </r>
    <r>
      <rPr>
        <sz val="11"/>
        <color rgb="FF000000"/>
        <rFont val="宋体"/>
        <charset val="134"/>
      </rPr>
      <t>床梯</t>
    </r>
    <r>
      <rPr>
        <sz val="11"/>
        <color rgb="FF000000"/>
        <rFont val="Times New Roman"/>
        <charset val="134"/>
      </rPr>
      <t>50*240*1.2mm</t>
    </r>
    <r>
      <rPr>
        <sz val="11"/>
        <color rgb="FF000000"/>
        <rFont val="宋体"/>
        <charset val="134"/>
      </rPr>
      <t>；床护栏</t>
    </r>
    <r>
      <rPr>
        <sz val="11"/>
        <color rgb="FF000000"/>
        <rFont val="Times New Roman"/>
        <charset val="134"/>
      </rPr>
      <t>Φ19*1.0mm</t>
    </r>
    <r>
      <rPr>
        <sz val="11"/>
        <color rgb="FF000000"/>
        <rFont val="宋体"/>
        <charset val="134"/>
      </rPr>
      <t>；</t>
    </r>
    <r>
      <rPr>
        <sz val="11"/>
        <color rgb="FF000000"/>
        <rFont val="Times New Roman"/>
        <charset val="134"/>
      </rPr>
      <t xml:space="preserve">
3</t>
    </r>
    <r>
      <rPr>
        <sz val="11"/>
        <color rgb="FF000000"/>
        <rFont val="宋体"/>
        <charset val="134"/>
      </rPr>
      <t>、床板为</t>
    </r>
    <r>
      <rPr>
        <sz val="11"/>
        <color rgb="FF000000"/>
        <rFont val="Times New Roman"/>
        <charset val="134"/>
      </rPr>
      <t>12mm</t>
    </r>
    <r>
      <rPr>
        <sz val="11"/>
        <color rgb="FF000000"/>
        <rFont val="宋体"/>
        <charset val="134"/>
      </rPr>
      <t>夹板床板；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、四腿落地，焊接结构；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、杉木床板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宋体"/>
        <charset val="134"/>
      </rPr>
      <t>件；</t>
    </r>
    <r>
      <rPr>
        <sz val="11"/>
        <color rgb="FF000000"/>
        <rFont val="Times New Roman"/>
        <charset val="134"/>
      </rPr>
      <t xml:space="preserve">
3</t>
    </r>
    <r>
      <rPr>
        <sz val="11"/>
        <color rgb="FF000000"/>
        <rFont val="宋体"/>
        <charset val="134"/>
      </rPr>
      <t>、床垫一张。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三、五金配件：钢质螺帽、螺丝，表面镀镍；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其他说明：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、钢质部件经静电粉末喷涂处理。</t>
    </r>
  </si>
  <si>
    <r>
      <rPr>
        <sz val="11"/>
        <color rgb="FF000000"/>
        <rFont val="宋体"/>
        <charset val="134"/>
      </rPr>
      <t>床垫</t>
    </r>
  </si>
  <si>
    <t>1900W*1000D*80H</t>
  </si>
  <si>
    <r>
      <rPr>
        <sz val="11"/>
        <color rgb="FF000000"/>
        <rFont val="宋体"/>
        <charset val="134"/>
      </rPr>
      <t>材质说明；优质天然环保椰棕，环保、防潮、防菌、使用寿命长，软硬适中，柔韧性好，无化学污染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，椰棕整体的承托力和耐久力较好，受力均匀，外观漂亮、表面平整、干爽、透气、厚度适中、不易变形、耐用、易于维护保养。备注；床垫要求一边软</t>
    </r>
    <r>
      <rPr>
        <sz val="11"/>
        <color rgb="FF000000"/>
        <rFont val="Times New Roman"/>
        <charset val="134"/>
      </rPr>
      <t>.</t>
    </r>
    <r>
      <rPr>
        <sz val="11"/>
        <color rgb="FF000000"/>
        <rFont val="宋体"/>
        <charset val="134"/>
      </rPr>
      <t>一边硬。</t>
    </r>
  </si>
  <si>
    <r>
      <rPr>
        <sz val="11"/>
        <color rgb="FF000000"/>
        <rFont val="宋体"/>
        <charset val="134"/>
      </rPr>
      <t>密集柜</t>
    </r>
  </si>
  <si>
    <r>
      <rPr>
        <sz val="11"/>
        <color rgb="FF000000"/>
        <rFont val="Times New Roman"/>
        <charset val="134"/>
      </rPr>
      <t>3300x5000x2107</t>
    </r>
    <r>
      <rPr>
        <sz val="11"/>
        <color rgb="FF000000"/>
        <rFont val="宋体"/>
        <charset val="134"/>
      </rPr>
      <t>（单价按立方算）</t>
    </r>
  </si>
  <si>
    <r>
      <rPr>
        <sz val="11"/>
        <color rgb="FF000000"/>
        <rFont val="宋体"/>
        <charset val="134"/>
      </rPr>
      <t>产品说明：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</t>
    </r>
    <r>
      <rPr>
        <sz val="11"/>
        <color rgb="FF000000"/>
        <rFont val="Times New Roman"/>
        <charset val="134"/>
      </rPr>
      <t>1.0mm</t>
    </r>
    <r>
      <rPr>
        <sz val="11"/>
        <color rgb="FF000000"/>
        <rFont val="宋体"/>
        <charset val="134"/>
      </rPr>
      <t>厚冷轧钢板；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、抑菌粉末喷涂，抗大肠杆菌、金葡萄球菌等多种菌种；</t>
    </r>
    <r>
      <rPr>
        <sz val="11"/>
        <color rgb="FF000000"/>
        <rFont val="Times New Roman"/>
        <charset val="134"/>
      </rPr>
      <t xml:space="preserve">
4</t>
    </r>
    <r>
      <rPr>
        <sz val="11"/>
        <color rgb="FF000000"/>
        <rFont val="宋体"/>
        <charset val="134"/>
      </rPr>
      <t>、配阻尼门铰</t>
    </r>
    <r>
      <rPr>
        <sz val="11"/>
        <color rgb="FF000000"/>
        <rFont val="Times New Roman"/>
        <charset val="134"/>
      </rPr>
      <t xml:space="preserve">
3</t>
    </r>
    <r>
      <rPr>
        <sz val="11"/>
        <color rgb="FF000000"/>
        <rFont val="宋体"/>
        <charset val="134"/>
      </rPr>
      <t>、多种颜色供选；</t>
    </r>
  </si>
  <si>
    <r>
      <rPr>
        <sz val="11"/>
        <color rgb="FF000000"/>
        <rFont val="宋体"/>
        <charset val="134"/>
      </rPr>
      <t>立方</t>
    </r>
  </si>
  <si>
    <r>
      <rPr>
        <sz val="11"/>
        <color rgb="FF000000"/>
        <rFont val="宋体"/>
        <charset val="134"/>
      </rPr>
      <t>主机托架</t>
    </r>
  </si>
  <si>
    <t>460*240*265/160</t>
  </si>
  <si>
    <r>
      <rPr>
        <sz val="11"/>
        <color rgb="FF000000"/>
        <rFont val="宋体"/>
        <charset val="134"/>
      </rPr>
      <t>材质说明：采用夏特防火板饰面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板材厚</t>
    </r>
    <r>
      <rPr>
        <sz val="11"/>
        <color rgb="FF000000"/>
        <rFont val="Times New Roman"/>
        <charset val="134"/>
      </rPr>
      <t>16mm</t>
    </r>
    <r>
      <rPr>
        <sz val="11"/>
        <color rgb="FF000000"/>
        <rFont val="宋体"/>
        <charset val="134"/>
      </rPr>
      <t>；耐磨性强、阻燃、肉眼无色差，经防污处理，清洁方便，木纹色。内材为高密度板，其原料的树种一致，强度高，刚性强，不变形，比重合理，达国际握钉力测试标准，所有板材均经过防虫、防腐的化学处。配优质五金配件。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宋体"/>
        <charset val="134"/>
      </rPr>
      <t>、封边：采用优质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</t>
    </r>
    <r>
      <rPr>
        <sz val="11"/>
        <color rgb="FF000000"/>
        <rFont val="Times New Roman"/>
        <charset val="134"/>
      </rPr>
      <t>PVC</t>
    </r>
    <r>
      <rPr>
        <sz val="11"/>
        <color rgb="FF000000"/>
        <rFont val="宋体"/>
        <charset val="134"/>
      </rPr>
      <t>封边条，全自动封边机完成封边；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、所有板材均经过防虫、防腐、防水处理。</t>
    </r>
  </si>
  <si>
    <r>
      <rPr>
        <sz val="11"/>
        <color rgb="FF000000"/>
        <rFont val="宋体"/>
        <charset val="134"/>
      </rPr>
      <t>置物架</t>
    </r>
  </si>
  <si>
    <t>855*250*66/215</t>
  </si>
  <si>
    <r>
      <rPr>
        <sz val="11"/>
        <color rgb="FF000000"/>
        <rFont val="宋体"/>
        <charset val="134"/>
      </rPr>
      <t>材质说明；采用夏特防火板饰面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板材厚</t>
    </r>
    <r>
      <rPr>
        <sz val="11"/>
        <color rgb="FF000000"/>
        <rFont val="Times New Roman"/>
        <charset val="134"/>
      </rPr>
      <t>16mm</t>
    </r>
    <r>
      <rPr>
        <sz val="11"/>
        <color rgb="FF000000"/>
        <rFont val="宋体"/>
        <charset val="134"/>
      </rPr>
      <t>；耐磨性强、阻燃、肉眼无色差，经防污处理，清洁方便，木纹色。内材为高密度板，其原料的树种一致，强度高，刚性强，不变形，比重合理，达国际握钉力测试标准，所有板材均经过防虫、防腐的化学处。配优质五金配件。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宋体"/>
        <charset val="134"/>
      </rPr>
      <t>、封边：采用优质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</t>
    </r>
    <r>
      <rPr>
        <sz val="11"/>
        <color rgb="FF000000"/>
        <rFont val="Times New Roman"/>
        <charset val="134"/>
      </rPr>
      <t>PVC</t>
    </r>
    <r>
      <rPr>
        <sz val="11"/>
        <color rgb="FF000000"/>
        <rFont val="宋体"/>
        <charset val="134"/>
      </rPr>
      <t>封边条，全自动封边机完成封边；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、所有板材均经过防虫、防腐、防水处理</t>
    </r>
  </si>
  <si>
    <r>
      <rPr>
        <sz val="11"/>
        <color rgb="FF000000"/>
        <rFont val="宋体"/>
        <charset val="134"/>
      </rPr>
      <t>显示屏抬高架</t>
    </r>
  </si>
  <si>
    <t>350*200*100</t>
  </si>
  <si>
    <r>
      <rPr>
        <sz val="11"/>
        <color rgb="FF000000"/>
        <rFont val="宋体"/>
        <charset val="134"/>
      </rPr>
      <t>材质说明；采用夏特防火板饰面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面板厚</t>
    </r>
    <r>
      <rPr>
        <sz val="11"/>
        <color rgb="FF000000"/>
        <rFont val="Times New Roman"/>
        <charset val="134"/>
      </rPr>
      <t>25mm,</t>
    </r>
    <r>
      <rPr>
        <sz val="11"/>
        <color rgb="FF000000"/>
        <rFont val="宋体"/>
        <charset val="134"/>
      </rPr>
      <t>其余</t>
    </r>
    <r>
      <rPr>
        <sz val="11"/>
        <color rgb="FF000000"/>
        <rFont val="Times New Roman"/>
        <charset val="134"/>
      </rPr>
      <t>16mm</t>
    </r>
    <r>
      <rPr>
        <sz val="11"/>
        <color rgb="FF000000"/>
        <rFont val="宋体"/>
        <charset val="134"/>
      </rPr>
      <t>厚；耐磨性强、阻燃、肉眼无色差，经防污处理，清洁方便，灰白色。内材为高密度板，其原料的树种一致，强度高，刚性强，不变形，比重合理，达国际握钉力测试标准，所有板材均经过防虫、防腐的化学处。优质</t>
    </r>
    <r>
      <rPr>
        <sz val="11"/>
        <color rgb="FF000000"/>
        <rFont val="Times New Roman"/>
        <charset val="134"/>
      </rPr>
      <t>304#</t>
    </r>
    <r>
      <rPr>
        <sz val="11"/>
        <color rgb="FF000000"/>
        <rFont val="宋体"/>
        <charset val="134"/>
      </rPr>
      <t>不锈钢无声液压</t>
    </r>
    <r>
      <rPr>
        <sz val="11"/>
        <color rgb="FF000000"/>
        <rFont val="Times New Roman"/>
        <charset val="134"/>
      </rPr>
      <t>“DTC”</t>
    </r>
    <r>
      <rPr>
        <sz val="11"/>
        <color rgb="FF000000"/>
        <rFont val="宋体"/>
        <charset val="134"/>
      </rPr>
      <t>缓冲门铰，开启</t>
    </r>
    <r>
      <rPr>
        <sz val="11"/>
        <color rgb="FF000000"/>
        <rFont val="Times New Roman"/>
        <charset val="134"/>
      </rPr>
      <t>12</t>
    </r>
    <r>
      <rPr>
        <sz val="11"/>
        <color rgb="FF000000"/>
        <rFont val="宋体"/>
        <charset val="134"/>
      </rPr>
      <t>万次不损坏；拉手均采用优质铝合金拉手；优质锁具及五金配件。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宋体"/>
        <charset val="134"/>
      </rPr>
      <t>、封边：采用优质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</t>
    </r>
    <r>
      <rPr>
        <sz val="11"/>
        <color rgb="FF000000"/>
        <rFont val="Times New Roman"/>
        <charset val="134"/>
      </rPr>
      <t>PVC</t>
    </r>
    <r>
      <rPr>
        <sz val="11"/>
        <color rgb="FF000000"/>
        <rFont val="宋体"/>
        <charset val="134"/>
      </rPr>
      <t>封边条，全自动封边机完成封边；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、所有板材均经过防虫、防腐、防水处理</t>
    </r>
  </si>
  <si>
    <r>
      <rPr>
        <sz val="11"/>
        <color rgb="FF000000"/>
        <rFont val="宋体"/>
        <charset val="134"/>
      </rPr>
      <t>收纳盒</t>
    </r>
  </si>
  <si>
    <t>315W*215D*70H</t>
  </si>
  <si>
    <t>不锈钢货架</t>
  </si>
  <si>
    <t>2700*500*2000</t>
  </si>
  <si>
    <r>
      <rPr>
        <sz val="11"/>
        <color rgb="FF000000"/>
        <rFont val="宋体"/>
        <charset val="134"/>
      </rPr>
      <t>材质说明；采用</t>
    </r>
    <r>
      <rPr>
        <sz val="11"/>
        <color rgb="FF000000"/>
        <rFont val="Times New Roman"/>
        <charset val="134"/>
      </rPr>
      <t>1.2mm</t>
    </r>
    <r>
      <rPr>
        <sz val="11"/>
        <color rgb="FF000000"/>
        <rFont val="宋体"/>
        <charset val="134"/>
      </rPr>
      <t>厚优质冷轧钢板，经过剪切、冲压、折弯、焊接、装配而成；架体：架体表面采用绿色环保型粉末静电喷塑，塑粉附着力强，电子控温燃油固化系统，确保工件受热均匀，光洁平滑。无有机溶液，环保无毒害无气味，对人体及周围环境不产生危害，使用无异味；层板：内配四层活动层板，层板背面加两根承重筋，坚固耐用。表面经酸洗、磷化等防锈处理，静电喷塑，表面光滑流畅，焊接点无毛刺。（立柱</t>
    </r>
    <r>
      <rPr>
        <sz val="11"/>
        <color rgb="FF000000"/>
        <rFont val="Times New Roman"/>
        <charset val="134"/>
      </rPr>
      <t>1.2</t>
    </r>
    <r>
      <rPr>
        <sz val="11"/>
        <color rgb="FF000000"/>
        <rFont val="宋体"/>
        <charset val="134"/>
      </rPr>
      <t>，层板</t>
    </r>
    <r>
      <rPr>
        <sz val="11"/>
        <color rgb="FF000000"/>
        <rFont val="Times New Roman"/>
        <charset val="134"/>
      </rPr>
      <t>0.58</t>
    </r>
    <r>
      <rPr>
        <sz val="11"/>
        <color rgb="FF000000"/>
        <rFont val="宋体"/>
        <charset val="134"/>
      </rPr>
      <t>，承重</t>
    </r>
    <r>
      <rPr>
        <sz val="11"/>
        <color rgb="FF000000"/>
        <rFont val="Times New Roman"/>
        <charset val="134"/>
      </rPr>
      <t>200</t>
    </r>
    <r>
      <rPr>
        <sz val="11"/>
        <color rgb="FF000000"/>
        <rFont val="宋体"/>
        <charset val="134"/>
      </rPr>
      <t>公斤一层）</t>
    </r>
  </si>
  <si>
    <r>
      <rPr>
        <sz val="11"/>
        <color rgb="FF000000"/>
        <rFont val="宋体"/>
        <charset val="134"/>
      </rPr>
      <t>木制阶梯</t>
    </r>
  </si>
  <si>
    <t>400*600*800</t>
  </si>
  <si>
    <r>
      <rPr>
        <sz val="11"/>
        <color rgb="FF000000"/>
        <rFont val="宋体"/>
        <charset val="134"/>
      </rPr>
      <t>材质说明：采用夏特防火板饰面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层板厚度为</t>
    </r>
    <r>
      <rPr>
        <sz val="11"/>
        <color rgb="FF000000"/>
        <rFont val="Times New Roman"/>
        <charset val="134"/>
      </rPr>
      <t>25mm,</t>
    </r>
    <r>
      <rPr>
        <sz val="11"/>
        <color rgb="FF000000"/>
        <rFont val="宋体"/>
        <charset val="134"/>
      </rPr>
      <t>其余</t>
    </r>
    <r>
      <rPr>
        <sz val="11"/>
        <color rgb="FF000000"/>
        <rFont val="Times New Roman"/>
        <charset val="134"/>
      </rPr>
      <t>16mm</t>
    </r>
    <r>
      <rPr>
        <sz val="11"/>
        <color rgb="FF000000"/>
        <rFont val="宋体"/>
        <charset val="134"/>
      </rPr>
      <t>厚，耐磨性强、阻燃、肉眼无色差，经防污处理，清洁方便，灰白色。内材为高密度板，其原料的树种一致，强度高，刚性强，不变形，比重合理，达国际握钉力测试标准，所有板材均经过防虫、防腐的化学处。配优质五金配件。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宋体"/>
        <charset val="134"/>
      </rPr>
      <t>、封边：采用优质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</t>
    </r>
    <r>
      <rPr>
        <sz val="11"/>
        <color rgb="FF000000"/>
        <rFont val="Times New Roman"/>
        <charset val="134"/>
      </rPr>
      <t>PVC</t>
    </r>
    <r>
      <rPr>
        <sz val="11"/>
        <color rgb="FF000000"/>
        <rFont val="宋体"/>
        <charset val="134"/>
      </rPr>
      <t>封边条，全自动封边机完成封边；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、所有板材均经过防虫、防腐、防水处理。</t>
    </r>
  </si>
  <si>
    <r>
      <rPr>
        <sz val="11"/>
        <color rgb="FF000000"/>
        <rFont val="宋体"/>
        <charset val="134"/>
      </rPr>
      <t>夹板</t>
    </r>
  </si>
  <si>
    <t>1050W*305D*25H</t>
  </si>
  <si>
    <r>
      <rPr>
        <sz val="11"/>
        <color rgb="FF000000"/>
        <rFont val="宋体"/>
        <charset val="134"/>
      </rPr>
      <t>材质说明；采用夏特防火板饰面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夹板厚</t>
    </r>
    <r>
      <rPr>
        <sz val="11"/>
        <color rgb="FF000000"/>
        <rFont val="Times New Roman"/>
        <charset val="134"/>
      </rPr>
      <t>25mm</t>
    </r>
    <r>
      <rPr>
        <sz val="11"/>
        <color rgb="FF000000"/>
        <rFont val="宋体"/>
        <charset val="134"/>
      </rPr>
      <t>；耐磨性强、阻燃、肉眼无色差，经防污处理，清洁方便，灰白色。内材为高密度颗粒板，其原料的树种一致，强度高，刚性强，不变形，比重合理，达国际握钉力测试标准，所有板材均经过防虫、防腐的化学处。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宋体"/>
        <charset val="134"/>
      </rPr>
      <t>、封边：采用优质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</t>
    </r>
    <r>
      <rPr>
        <sz val="11"/>
        <color rgb="FF000000"/>
        <rFont val="Times New Roman"/>
        <charset val="134"/>
      </rPr>
      <t>PVC</t>
    </r>
    <r>
      <rPr>
        <sz val="11"/>
        <color rgb="FF000000"/>
        <rFont val="宋体"/>
        <charset val="134"/>
      </rPr>
      <t>封边条，全自动封边机完成封边；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、所有板材均经过防虫、防腐、防水处理。备注：夹板四个角都做弧形角。</t>
    </r>
  </si>
  <si>
    <r>
      <rPr>
        <sz val="11"/>
        <color rgb="FF000000"/>
        <rFont val="宋体"/>
        <charset val="134"/>
      </rPr>
      <t>书架</t>
    </r>
    <r>
      <rPr>
        <sz val="11"/>
        <color rgb="FF000000"/>
        <rFont val="Times New Roman"/>
        <charset val="134"/>
      </rPr>
      <t>1</t>
    </r>
  </si>
  <si>
    <t>3000*300*1000-1200</t>
  </si>
  <si>
    <r>
      <rPr>
        <sz val="11"/>
        <color rgb="FF000000"/>
        <rFont val="宋体"/>
        <charset val="134"/>
      </rPr>
      <t>材质说明：采用夏特防火板饰面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层板厚度为</t>
    </r>
    <r>
      <rPr>
        <sz val="11"/>
        <color rgb="FF000000"/>
        <rFont val="Times New Roman"/>
        <charset val="134"/>
      </rPr>
      <t>25mm,</t>
    </r>
    <r>
      <rPr>
        <sz val="11"/>
        <color rgb="FF000000"/>
        <rFont val="宋体"/>
        <charset val="134"/>
      </rPr>
      <t>其余板材厚度</t>
    </r>
    <r>
      <rPr>
        <sz val="11"/>
        <color rgb="FF000000"/>
        <rFont val="Times New Roman"/>
        <charset val="134"/>
      </rPr>
      <t>16mm</t>
    </r>
    <r>
      <rPr>
        <sz val="11"/>
        <color rgb="FF000000"/>
        <rFont val="宋体"/>
        <charset val="134"/>
      </rPr>
      <t>厚；耐磨性强、阻燃、肉眼无色差，经防污处理，清洁方便，木纹色。内材为高密度板，其原料的树种一致，强度高，刚性强，不变形，比重合理，达国际握钉力测试标准，所有板材均经过防虫、防腐的化学处。；优质</t>
    </r>
    <r>
      <rPr>
        <sz val="11"/>
        <color rgb="FF000000"/>
        <rFont val="Times New Roman"/>
        <charset val="134"/>
      </rPr>
      <t>304#</t>
    </r>
    <r>
      <rPr>
        <sz val="11"/>
        <color rgb="FF000000"/>
        <rFont val="宋体"/>
        <charset val="134"/>
      </rPr>
      <t>不锈钢无声液压</t>
    </r>
    <r>
      <rPr>
        <sz val="11"/>
        <color rgb="FF000000"/>
        <rFont val="Times New Roman"/>
        <charset val="134"/>
      </rPr>
      <t>“DTC”</t>
    </r>
    <r>
      <rPr>
        <sz val="11"/>
        <color rgb="FF000000"/>
        <rFont val="宋体"/>
        <charset val="134"/>
      </rPr>
      <t>缓冲门铰，开启</t>
    </r>
    <r>
      <rPr>
        <sz val="11"/>
        <color rgb="FF000000"/>
        <rFont val="Times New Roman"/>
        <charset val="134"/>
      </rPr>
      <t>12</t>
    </r>
    <r>
      <rPr>
        <sz val="11"/>
        <color rgb="FF000000"/>
        <rFont val="宋体"/>
        <charset val="134"/>
      </rPr>
      <t>万次不损坏；拉手均采用优质铝合金暗拉手；优质锁具及五金配件。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宋体"/>
        <charset val="134"/>
      </rPr>
      <t>、封边：采用优质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</t>
    </r>
    <r>
      <rPr>
        <sz val="11"/>
        <color rgb="FF000000"/>
        <rFont val="Times New Roman"/>
        <charset val="134"/>
      </rPr>
      <t>PVC</t>
    </r>
    <r>
      <rPr>
        <sz val="11"/>
        <color rgb="FF000000"/>
        <rFont val="宋体"/>
        <charset val="134"/>
      </rPr>
      <t>封边条，全自动封边机完成封边；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、所有板材均经过防虫、防腐、防水处理。</t>
    </r>
  </si>
  <si>
    <r>
      <rPr>
        <sz val="11"/>
        <color rgb="FF000000"/>
        <rFont val="宋体"/>
        <charset val="134"/>
      </rPr>
      <t>书架</t>
    </r>
    <r>
      <rPr>
        <sz val="11"/>
        <color rgb="FF000000"/>
        <rFont val="Times New Roman"/>
        <charset val="134"/>
      </rPr>
      <t>2</t>
    </r>
  </si>
  <si>
    <t>1180W*350D*2030H</t>
  </si>
  <si>
    <r>
      <rPr>
        <sz val="11"/>
        <color rgb="FF000000"/>
        <rFont val="宋体"/>
        <charset val="134"/>
      </rPr>
      <t>材质说明；采用夏特防火板饰面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层板厚度为</t>
    </r>
    <r>
      <rPr>
        <sz val="11"/>
        <color rgb="FF000000"/>
        <rFont val="Times New Roman"/>
        <charset val="134"/>
      </rPr>
      <t>25mm,</t>
    </r>
    <r>
      <rPr>
        <sz val="11"/>
        <color rgb="FF000000"/>
        <rFont val="宋体"/>
        <charset val="134"/>
      </rPr>
      <t>其余板材厚度</t>
    </r>
    <r>
      <rPr>
        <sz val="11"/>
        <color rgb="FF000000"/>
        <rFont val="Times New Roman"/>
        <charset val="134"/>
      </rPr>
      <t>16mm</t>
    </r>
    <r>
      <rPr>
        <sz val="11"/>
        <color rgb="FF000000"/>
        <rFont val="宋体"/>
        <charset val="134"/>
      </rPr>
      <t>厚；耐磨性强、阻燃、肉眼无色差，经防污处理，清洁方便，木纹色。内材为高密度板，其原料的树种一致，强度高，刚性强，不变形，比重合理，达国际握钉力测试标准，所有板材均经过防虫、防腐的化学处。；优质</t>
    </r>
    <r>
      <rPr>
        <sz val="11"/>
        <color rgb="FF000000"/>
        <rFont val="Times New Roman"/>
        <charset val="134"/>
      </rPr>
      <t>304#</t>
    </r>
    <r>
      <rPr>
        <sz val="11"/>
        <color rgb="FF000000"/>
        <rFont val="宋体"/>
        <charset val="134"/>
      </rPr>
      <t>不锈钢无声液压</t>
    </r>
    <r>
      <rPr>
        <sz val="11"/>
        <color rgb="FF000000"/>
        <rFont val="Times New Roman"/>
        <charset val="134"/>
      </rPr>
      <t>“DTC”</t>
    </r>
    <r>
      <rPr>
        <sz val="11"/>
        <color rgb="FF000000"/>
        <rFont val="宋体"/>
        <charset val="134"/>
      </rPr>
      <t>缓冲门铰，开启</t>
    </r>
    <r>
      <rPr>
        <sz val="11"/>
        <color rgb="FF000000"/>
        <rFont val="Times New Roman"/>
        <charset val="134"/>
      </rPr>
      <t>12</t>
    </r>
    <r>
      <rPr>
        <sz val="11"/>
        <color rgb="FF000000"/>
        <rFont val="宋体"/>
        <charset val="134"/>
      </rPr>
      <t>万次不损坏；拉手均采用优质铝合金暗拉手；优质锁具及五金配件。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宋体"/>
        <charset val="134"/>
      </rPr>
      <t>、封边：采用优质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</t>
    </r>
    <r>
      <rPr>
        <sz val="11"/>
        <color rgb="FF000000"/>
        <rFont val="Times New Roman"/>
        <charset val="134"/>
      </rPr>
      <t>PVC</t>
    </r>
    <r>
      <rPr>
        <sz val="11"/>
        <color rgb="FF000000"/>
        <rFont val="宋体"/>
        <charset val="134"/>
      </rPr>
      <t>封边条，全自动封边机完成封边；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、所有板材均经过防虫、防腐、防水处理。</t>
    </r>
  </si>
  <si>
    <r>
      <rPr>
        <sz val="11"/>
        <color rgb="FF000000"/>
        <rFont val="宋体"/>
        <charset val="134"/>
      </rPr>
      <t>吊柜</t>
    </r>
    <r>
      <rPr>
        <sz val="11"/>
        <color rgb="FF000000"/>
        <rFont val="Times New Roman"/>
        <charset val="134"/>
      </rPr>
      <t>1</t>
    </r>
  </si>
  <si>
    <t>1670W*350D*1000H</t>
  </si>
  <si>
    <r>
      <rPr>
        <sz val="11"/>
        <color rgb="FF000000"/>
        <rFont val="宋体"/>
        <charset val="134"/>
      </rPr>
      <t>材质说明；材质采用防火板饰面，耐磨性强、阻燃、肉眼无色差，经防污处理，清洁方便，内材为高密度纤维板，其原料的树种一致，强度高，刚性强，不变形，比重合理，达国际握钉力测试标准，所有板材均经过防虫、防腐的化学处理。备注；柜子分为上下二部分。上面为双掩门柜，柜内置一块活动层板，可调节高度；配弧形拉手，带锁具。下面为二层空格柜，层板厚度</t>
    </r>
    <r>
      <rPr>
        <sz val="11"/>
        <color rgb="FF000000"/>
        <rFont val="Times New Roman"/>
        <charset val="134"/>
      </rPr>
      <t>25mm</t>
    </r>
    <r>
      <rPr>
        <sz val="11"/>
        <color rgb="FF000000"/>
        <rFont val="宋体"/>
        <charset val="134"/>
      </rPr>
      <t>加厚型，中竖板为</t>
    </r>
    <r>
      <rPr>
        <sz val="11"/>
        <color rgb="FF000000"/>
        <rFont val="Times New Roman"/>
        <charset val="134"/>
      </rPr>
      <t>16mm</t>
    </r>
    <r>
      <rPr>
        <sz val="11"/>
        <color rgb="FF000000"/>
        <rFont val="宋体"/>
        <charset val="134"/>
      </rPr>
      <t>用于分隔，每格柜子内空尺寸；</t>
    </r>
    <r>
      <rPr>
        <sz val="11"/>
        <color rgb="FF000000"/>
        <rFont val="Times New Roman"/>
        <charset val="134"/>
      </rPr>
      <t>372W*150H</t>
    </r>
  </si>
  <si>
    <r>
      <rPr>
        <sz val="11"/>
        <color rgb="FF000000"/>
        <rFont val="宋体"/>
        <charset val="134"/>
      </rPr>
      <t>定制吊柜</t>
    </r>
  </si>
  <si>
    <t>2000W*350D*600H</t>
  </si>
  <si>
    <r>
      <rPr>
        <sz val="11"/>
        <color rgb="FF000000"/>
        <rFont val="宋体"/>
        <charset val="134"/>
      </rPr>
      <t>材质说明；采用夏特防火板饰面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面板、层板、侧板、中竖板、背板均为</t>
    </r>
    <r>
      <rPr>
        <sz val="11"/>
        <color rgb="FF000000"/>
        <rFont val="Times New Roman"/>
        <charset val="134"/>
      </rPr>
      <t>16mm</t>
    </r>
    <r>
      <rPr>
        <sz val="11"/>
        <color rgb="FF000000"/>
        <rFont val="宋体"/>
        <charset val="134"/>
      </rPr>
      <t>厚；耐磨性强、阻燃、肉眼无色差，经防污处理，清洁方便，灰白色。内材为高密度板，其原料的树种一致，强度高，刚性强，不变形，比重合理，达国际握钉力测试标准，所有板材均经过防虫、防腐的化学处。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宋体"/>
        <charset val="134"/>
      </rPr>
      <t>、封边：采用优质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</t>
    </r>
    <r>
      <rPr>
        <sz val="11"/>
        <color rgb="FF000000"/>
        <rFont val="Times New Roman"/>
        <charset val="134"/>
      </rPr>
      <t>PVC</t>
    </r>
    <r>
      <rPr>
        <sz val="11"/>
        <color rgb="FF000000"/>
        <rFont val="宋体"/>
        <charset val="134"/>
      </rPr>
      <t>封边条，全自动封边机完成封边；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、所有板材均经过防虫、防腐、防水处理。</t>
    </r>
  </si>
  <si>
    <t>储物柜</t>
  </si>
  <si>
    <t>600W*530D*800H</t>
  </si>
  <si>
    <r>
      <rPr>
        <sz val="11"/>
        <color rgb="FF000000"/>
        <rFont val="宋体"/>
        <charset val="134"/>
      </rPr>
      <t>材质说明；采用夏特防火板饰面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层板厚</t>
    </r>
    <r>
      <rPr>
        <sz val="11"/>
        <color rgb="FF000000"/>
        <rFont val="Times New Roman"/>
        <charset val="134"/>
      </rPr>
      <t>25mm,</t>
    </r>
    <r>
      <rPr>
        <sz val="11"/>
        <color rgb="FF000000"/>
        <rFont val="宋体"/>
        <charset val="134"/>
      </rPr>
      <t>其余</t>
    </r>
    <r>
      <rPr>
        <sz val="11"/>
        <color rgb="FF000000"/>
        <rFont val="Times New Roman"/>
        <charset val="134"/>
      </rPr>
      <t>16mm</t>
    </r>
    <r>
      <rPr>
        <sz val="11"/>
        <color rgb="FF000000"/>
        <rFont val="宋体"/>
        <charset val="134"/>
      </rPr>
      <t>厚；耐磨性强、阻燃、肉眼无色差，经防污处理，清洁方便，灰白色。内材为高密度板，其原料的树种一致，强度高，刚性强，不变形，比重合理，达国际握钉力测试标准，所有板材均经过防虫、防腐的化学处。配优质五金配件。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宋体"/>
        <charset val="134"/>
      </rPr>
      <t>、封边：采用优质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</t>
    </r>
    <r>
      <rPr>
        <sz val="11"/>
        <color rgb="FF000000"/>
        <rFont val="Times New Roman"/>
        <charset val="134"/>
      </rPr>
      <t>PVC</t>
    </r>
    <r>
      <rPr>
        <sz val="11"/>
        <color rgb="FF000000"/>
        <rFont val="宋体"/>
        <charset val="134"/>
      </rPr>
      <t>封边条，全自动封边机完成封边；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、所有板材均经过防虫、防腐、防水处理。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备注；内置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宋体"/>
        <charset val="134"/>
      </rPr>
      <t>块活动层板，无轮子加脚钉。</t>
    </r>
  </si>
  <si>
    <r>
      <rPr>
        <sz val="11"/>
        <color rgb="FF000000"/>
        <rFont val="宋体"/>
        <charset val="134"/>
      </rPr>
      <t>导诊台</t>
    </r>
  </si>
  <si>
    <t>1000W*550D*1050H</t>
  </si>
  <si>
    <r>
      <rPr>
        <sz val="11"/>
        <color rgb="FF000000"/>
        <rFont val="宋体"/>
        <charset val="134"/>
      </rPr>
      <t>材质说明；材：采用优质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级中密度纤维板材，密度</t>
    </r>
    <r>
      <rPr>
        <sz val="11"/>
        <color rgb="FF000000"/>
        <rFont val="Times New Roman"/>
        <charset val="134"/>
      </rPr>
      <t>0.7-0.8g/cm³</t>
    </r>
    <r>
      <rPr>
        <sz val="11"/>
        <color rgb="FF000000"/>
        <rFont val="宋体"/>
        <charset val="134"/>
      </rPr>
      <t>，含水率</t>
    </r>
    <r>
      <rPr>
        <sz val="11"/>
        <color rgb="FF000000"/>
        <rFont val="Times New Roman"/>
        <charset val="134"/>
      </rPr>
      <t>7-13%,</t>
    </r>
    <r>
      <rPr>
        <sz val="11"/>
        <color rgb="FF000000"/>
        <rFont val="宋体"/>
        <charset val="134"/>
      </rPr>
      <t>总挥发性有机化合物（</t>
    </r>
    <r>
      <rPr>
        <sz val="11"/>
        <color rgb="FF000000"/>
        <rFont val="Times New Roman"/>
        <charset val="134"/>
      </rPr>
      <t>TVOC</t>
    </r>
    <r>
      <rPr>
        <sz val="11"/>
        <color rgb="FF000000"/>
        <rFont val="宋体"/>
        <charset val="134"/>
      </rPr>
      <t>）</t>
    </r>
    <r>
      <rPr>
        <sz val="11"/>
        <color rgb="FF000000"/>
        <rFont val="Times New Roman"/>
        <charset val="134"/>
      </rPr>
      <t>≤0.06mg/</t>
    </r>
    <r>
      <rPr>
        <sz val="11"/>
        <color rgb="FF000000"/>
        <rFont val="宋体"/>
        <charset val="134"/>
      </rPr>
      <t>㎡</t>
    </r>
    <r>
      <rPr>
        <sz val="11"/>
        <color rgb="FF000000"/>
        <rFont val="Times New Roman"/>
        <charset val="134"/>
      </rPr>
      <t>•h,</t>
    </r>
    <r>
      <rPr>
        <sz val="11"/>
        <color rgb="FF000000"/>
        <rFont val="宋体"/>
        <charset val="134"/>
      </rPr>
      <t>符合</t>
    </r>
    <r>
      <rPr>
        <sz val="11"/>
        <color rgb="FF000000"/>
        <rFont val="Times New Roman"/>
        <charset val="134"/>
      </rPr>
      <t>GB/T11718-2009</t>
    </r>
    <r>
      <rPr>
        <sz val="11"/>
        <color rgb="FF000000"/>
        <rFont val="宋体"/>
        <charset val="134"/>
      </rPr>
      <t>《中纤维密度板》、</t>
    </r>
    <r>
      <rPr>
        <sz val="11"/>
        <color rgb="FF000000"/>
        <rFont val="Times New Roman"/>
        <charset val="134"/>
      </rPr>
      <t>GB18580-2017</t>
    </r>
    <r>
      <rPr>
        <sz val="11"/>
        <color rgb="FF000000"/>
        <rFont val="宋体"/>
        <charset val="134"/>
      </rPr>
      <t>《室内装饰装修材料人造板级及其制品中甲醛释放量》标准。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油漆：采用亮光漆，面漆的苯含量</t>
    </r>
    <r>
      <rPr>
        <sz val="11"/>
        <color rgb="FF000000"/>
        <rFont val="Times New Roman"/>
        <charset val="134"/>
      </rPr>
      <t>≤0.001%</t>
    </r>
    <r>
      <rPr>
        <sz val="11"/>
        <color rgb="FF000000"/>
        <rFont val="宋体"/>
        <charset val="134"/>
      </rPr>
      <t>，甲苯、二甲苯、乙苯含量总和</t>
    </r>
    <r>
      <rPr>
        <sz val="11"/>
        <color rgb="FF000000"/>
        <rFont val="Times New Roman"/>
        <charset val="134"/>
      </rPr>
      <t>≤6%</t>
    </r>
    <r>
      <rPr>
        <sz val="11"/>
        <color rgb="FF000000"/>
        <rFont val="宋体"/>
        <charset val="134"/>
      </rPr>
      <t>，多环芳烃总和含量</t>
    </r>
    <r>
      <rPr>
        <sz val="11"/>
        <color rgb="FF000000"/>
        <rFont val="Times New Roman"/>
        <charset val="134"/>
      </rPr>
      <t>&lt;0.2mg/kg</t>
    </r>
    <r>
      <rPr>
        <sz val="11"/>
        <color rgb="FF000000"/>
        <rFont val="宋体"/>
        <charset val="134"/>
      </rPr>
      <t>。游离二异氰酸酯含量总和</t>
    </r>
    <r>
      <rPr>
        <sz val="11"/>
        <color rgb="FF000000"/>
        <rFont val="Times New Roman"/>
        <charset val="134"/>
      </rPr>
      <t>≤0.02%</t>
    </r>
    <r>
      <rPr>
        <sz val="11"/>
        <color rgb="FF000000"/>
        <rFont val="宋体"/>
        <charset val="134"/>
      </rPr>
      <t>，卤代烃含量</t>
    </r>
    <r>
      <rPr>
        <sz val="11"/>
        <color rgb="FF000000"/>
        <rFont val="Times New Roman"/>
        <charset val="134"/>
      </rPr>
      <t>≤0.01%</t>
    </r>
    <r>
      <rPr>
        <sz val="11"/>
        <color rgb="FF000000"/>
        <rFont val="宋体"/>
        <charset val="134"/>
      </rPr>
      <t>，符合</t>
    </r>
    <r>
      <rPr>
        <sz val="11"/>
        <color rgb="FF000000"/>
        <rFont val="Times New Roman"/>
        <charset val="134"/>
      </rPr>
      <t>GB18581-2020</t>
    </r>
    <r>
      <rPr>
        <sz val="11"/>
        <color rgb="FF000000"/>
        <rFont val="宋体"/>
        <charset val="134"/>
      </rPr>
      <t>《木器漆中有害物质限量》</t>
    </r>
    <r>
      <rPr>
        <sz val="11"/>
        <color rgb="FF000000"/>
        <rFont val="Times New Roman"/>
        <charset val="134"/>
      </rPr>
      <t>[</t>
    </r>
    <r>
      <rPr>
        <sz val="11"/>
        <color rgb="FF000000"/>
        <rFont val="宋体"/>
        <charset val="134"/>
      </rPr>
      <t>溶剂型涂料，聚氨酯类面漆光泽（</t>
    </r>
    <r>
      <rPr>
        <sz val="11"/>
        <color rgb="FF000000"/>
        <rFont val="Times New Roman"/>
        <charset val="134"/>
      </rPr>
      <t>60°C</t>
    </r>
    <r>
      <rPr>
        <sz val="11"/>
        <color rgb="FF000000"/>
        <rFont val="宋体"/>
        <charset val="134"/>
      </rPr>
      <t>）</t>
    </r>
    <r>
      <rPr>
        <sz val="11"/>
        <color rgb="FF000000"/>
        <rFont val="Times New Roman"/>
        <charset val="134"/>
      </rPr>
      <t>≥80]</t>
    </r>
    <r>
      <rPr>
        <sz val="11"/>
        <color rgb="FF000000"/>
        <rFont val="宋体"/>
        <charset val="134"/>
      </rPr>
      <t>标准。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白乳胶：采用国家环保标准白乳胶，白乳胶游离甲醛</t>
    </r>
    <r>
      <rPr>
        <sz val="11"/>
        <color rgb="FF000000"/>
        <rFont val="Times New Roman"/>
        <charset val="134"/>
      </rPr>
      <t>≤0.05g/kg,</t>
    </r>
    <r>
      <rPr>
        <sz val="11"/>
        <color rgb="FF000000"/>
        <rFont val="宋体"/>
        <charset val="134"/>
      </rPr>
      <t>苯</t>
    </r>
    <r>
      <rPr>
        <sz val="11"/>
        <color rgb="FF000000"/>
        <rFont val="Times New Roman"/>
        <charset val="134"/>
      </rPr>
      <t>≤0.01g/kg</t>
    </r>
    <r>
      <rPr>
        <sz val="11"/>
        <color rgb="FF000000"/>
        <rFont val="宋体"/>
        <charset val="134"/>
      </rPr>
      <t>，甲苯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二甲苯</t>
    </r>
    <r>
      <rPr>
        <sz val="11"/>
        <color rgb="FF000000"/>
        <rFont val="Times New Roman"/>
        <charset val="134"/>
      </rPr>
      <t>≤0.04g/kg</t>
    </r>
    <r>
      <rPr>
        <sz val="11"/>
        <color rgb="FF000000"/>
        <rFont val="宋体"/>
        <charset val="134"/>
      </rPr>
      <t>，总挥发性有机物</t>
    </r>
    <r>
      <rPr>
        <sz val="11"/>
        <color rgb="FF000000"/>
        <rFont val="Times New Roman"/>
        <charset val="134"/>
      </rPr>
      <t>≤33g/L</t>
    </r>
    <r>
      <rPr>
        <sz val="11"/>
        <color rgb="FF000000"/>
        <rFont val="宋体"/>
        <charset val="134"/>
      </rPr>
      <t>，符合</t>
    </r>
    <r>
      <rPr>
        <sz val="11"/>
        <color rgb="FF000000"/>
        <rFont val="Times New Roman"/>
        <charset val="134"/>
      </rPr>
      <t>GB18583-2008</t>
    </r>
    <r>
      <rPr>
        <sz val="11"/>
        <color rgb="FF000000"/>
        <rFont val="宋体"/>
        <charset val="134"/>
      </rPr>
      <t>《室内装饰装修材料胶粘剂中有害物质限量》标准。</t>
    </r>
    <r>
      <rPr>
        <sz val="11"/>
        <color rgb="FF000000"/>
        <rFont val="Times New Roman"/>
        <charset val="134"/>
      </rPr>
      <t xml:space="preserve">
5.</t>
    </r>
    <r>
      <rPr>
        <sz val="11"/>
        <color rgb="FF000000"/>
        <rFont val="宋体"/>
        <charset val="134"/>
      </rPr>
      <t>采用优质五金配件；成品检测甲醛释放量</t>
    </r>
    <r>
      <rPr>
        <sz val="11"/>
        <color rgb="FF000000"/>
        <rFont val="Times New Roman"/>
        <charset val="134"/>
      </rPr>
      <t>≤0.35mg/l</t>
    </r>
    <r>
      <rPr>
        <sz val="11"/>
        <color rgb="FF000000"/>
        <rFont val="宋体"/>
        <charset val="134"/>
      </rPr>
      <t>。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备注；</t>
    </r>
    <r>
      <rPr>
        <sz val="11"/>
        <color rgb="FF000000"/>
        <rFont val="Times New Roman"/>
        <charset val="134"/>
      </rPr>
      <t>1.</t>
    </r>
    <r>
      <rPr>
        <sz val="11"/>
        <color rgb="FF000000"/>
        <rFont val="宋体"/>
        <charset val="134"/>
      </rPr>
      <t>桌面配一个</t>
    </r>
    <r>
      <rPr>
        <sz val="11"/>
        <color rgb="FF000000"/>
        <rFont val="Times New Roman"/>
        <charset val="134"/>
      </rPr>
      <t>φ60mm</t>
    </r>
    <r>
      <rPr>
        <sz val="11"/>
        <color rgb="FF000000"/>
        <rFont val="宋体"/>
        <charset val="134"/>
      </rPr>
      <t>圆形过线孔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配线盒盖。</t>
    </r>
    <r>
      <rPr>
        <sz val="11"/>
        <color rgb="FF000000"/>
        <rFont val="Times New Roman"/>
        <charset val="134"/>
      </rPr>
      <t>2.</t>
    </r>
    <r>
      <rPr>
        <sz val="11"/>
        <color rgb="FF000000"/>
        <rFont val="宋体"/>
        <charset val="134"/>
      </rPr>
      <t>桌子配一组键盘架。</t>
    </r>
    <r>
      <rPr>
        <sz val="11"/>
        <color rgb="FF000000"/>
        <rFont val="Times New Roman"/>
        <charset val="134"/>
      </rPr>
      <t>3.</t>
    </r>
    <r>
      <rPr>
        <sz val="11"/>
        <color rgb="FF000000"/>
        <rFont val="宋体"/>
        <charset val="134"/>
      </rPr>
      <t>配预检分诊贴纸字样。</t>
    </r>
    <r>
      <rPr>
        <sz val="11"/>
        <color rgb="FF000000"/>
        <rFont val="Times New Roman"/>
        <charset val="134"/>
      </rPr>
      <t>4.</t>
    </r>
    <r>
      <rPr>
        <sz val="11"/>
        <color rgb="FF000000"/>
        <rFont val="宋体"/>
        <charset val="134"/>
      </rPr>
      <t>报价单含一张木质办公椅同院椅子同色。</t>
    </r>
  </si>
  <si>
    <r>
      <rPr>
        <sz val="11"/>
        <color rgb="FF000000"/>
        <rFont val="宋体"/>
        <charset val="134"/>
      </rPr>
      <t>圆形接诊服务台</t>
    </r>
  </si>
  <si>
    <t>4000W*600D*1050H</t>
  </si>
  <si>
    <r>
      <rPr>
        <sz val="11"/>
        <color rgb="FF000000"/>
        <rFont val="宋体"/>
        <charset val="134"/>
      </rPr>
      <t>材质说明：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材料：采用优质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级中密度纤维板材，密度</t>
    </r>
    <r>
      <rPr>
        <sz val="11"/>
        <color rgb="FF000000"/>
        <rFont val="Times New Roman"/>
        <charset val="134"/>
      </rPr>
      <t>0.7-0.8g/cm³</t>
    </r>
    <r>
      <rPr>
        <sz val="11"/>
        <color rgb="FF000000"/>
        <rFont val="宋体"/>
        <charset val="134"/>
      </rPr>
      <t>，含水率</t>
    </r>
    <r>
      <rPr>
        <sz val="11"/>
        <color rgb="FF000000"/>
        <rFont val="Times New Roman"/>
        <charset val="134"/>
      </rPr>
      <t>7-13%,</t>
    </r>
    <r>
      <rPr>
        <sz val="11"/>
        <color rgb="FF000000"/>
        <rFont val="宋体"/>
        <charset val="134"/>
      </rPr>
      <t>总挥发性有机化合物（</t>
    </r>
    <r>
      <rPr>
        <sz val="11"/>
        <color rgb="FF000000"/>
        <rFont val="Times New Roman"/>
        <charset val="134"/>
      </rPr>
      <t>TVOC</t>
    </r>
    <r>
      <rPr>
        <sz val="11"/>
        <color rgb="FF000000"/>
        <rFont val="宋体"/>
        <charset val="134"/>
      </rPr>
      <t>）</t>
    </r>
    <r>
      <rPr>
        <sz val="11"/>
        <color rgb="FF000000"/>
        <rFont val="Times New Roman"/>
        <charset val="134"/>
      </rPr>
      <t>≤0.06mg/</t>
    </r>
    <r>
      <rPr>
        <sz val="11"/>
        <color rgb="FF000000"/>
        <rFont val="宋体"/>
        <charset val="134"/>
      </rPr>
      <t>㎡</t>
    </r>
    <r>
      <rPr>
        <sz val="11"/>
        <color rgb="FF000000"/>
        <rFont val="Times New Roman"/>
        <charset val="134"/>
      </rPr>
      <t>•h,</t>
    </r>
    <r>
      <rPr>
        <sz val="11"/>
        <color rgb="FF000000"/>
        <rFont val="宋体"/>
        <charset val="134"/>
      </rPr>
      <t>符合</t>
    </r>
    <r>
      <rPr>
        <sz val="11"/>
        <color rgb="FF000000"/>
        <rFont val="Times New Roman"/>
        <charset val="134"/>
      </rPr>
      <t>GB/T11718-2009</t>
    </r>
    <r>
      <rPr>
        <sz val="11"/>
        <color rgb="FF000000"/>
        <rFont val="宋体"/>
        <charset val="134"/>
      </rPr>
      <t>《中纤维密度板》、</t>
    </r>
    <r>
      <rPr>
        <sz val="11"/>
        <color rgb="FF000000"/>
        <rFont val="Times New Roman"/>
        <charset val="134"/>
      </rPr>
      <t>GB18580-2017</t>
    </r>
    <r>
      <rPr>
        <sz val="11"/>
        <color rgb="FF000000"/>
        <rFont val="宋体"/>
        <charset val="134"/>
      </rPr>
      <t>《室内装饰装修材料人造板级及其制品中甲醛释放量》标准。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油漆：采用亮光漆，面漆的苯含量</t>
    </r>
    <r>
      <rPr>
        <sz val="11"/>
        <color rgb="FF000000"/>
        <rFont val="Times New Roman"/>
        <charset val="134"/>
      </rPr>
      <t>≤0.001%</t>
    </r>
    <r>
      <rPr>
        <sz val="11"/>
        <color rgb="FF000000"/>
        <rFont val="宋体"/>
        <charset val="134"/>
      </rPr>
      <t>，甲苯、二甲苯、乙苯含量总和</t>
    </r>
    <r>
      <rPr>
        <sz val="11"/>
        <color rgb="FF000000"/>
        <rFont val="Times New Roman"/>
        <charset val="134"/>
      </rPr>
      <t>≤6%</t>
    </r>
    <r>
      <rPr>
        <sz val="11"/>
        <color rgb="FF000000"/>
        <rFont val="宋体"/>
        <charset val="134"/>
      </rPr>
      <t>，多环芳烃总和含量</t>
    </r>
    <r>
      <rPr>
        <sz val="11"/>
        <color rgb="FF000000"/>
        <rFont val="Times New Roman"/>
        <charset val="134"/>
      </rPr>
      <t>&lt;0.2mg/kg</t>
    </r>
    <r>
      <rPr>
        <sz val="11"/>
        <color rgb="FF000000"/>
        <rFont val="宋体"/>
        <charset val="134"/>
      </rPr>
      <t>。游离二异氰酸酯含量总和</t>
    </r>
    <r>
      <rPr>
        <sz val="11"/>
        <color rgb="FF000000"/>
        <rFont val="Times New Roman"/>
        <charset val="134"/>
      </rPr>
      <t>≤0.02%</t>
    </r>
    <r>
      <rPr>
        <sz val="11"/>
        <color rgb="FF000000"/>
        <rFont val="宋体"/>
        <charset val="134"/>
      </rPr>
      <t>，卤代烃含量</t>
    </r>
    <r>
      <rPr>
        <sz val="11"/>
        <color rgb="FF000000"/>
        <rFont val="Times New Roman"/>
        <charset val="134"/>
      </rPr>
      <t>≤0.01%</t>
    </r>
    <r>
      <rPr>
        <sz val="11"/>
        <color rgb="FF000000"/>
        <rFont val="宋体"/>
        <charset val="134"/>
      </rPr>
      <t>，符合</t>
    </r>
    <r>
      <rPr>
        <sz val="11"/>
        <color rgb="FF000000"/>
        <rFont val="Times New Roman"/>
        <charset val="134"/>
      </rPr>
      <t>GB18581-2020</t>
    </r>
    <r>
      <rPr>
        <sz val="11"/>
        <color rgb="FF000000"/>
        <rFont val="宋体"/>
        <charset val="134"/>
      </rPr>
      <t>《木器漆中有害物质限量》</t>
    </r>
    <r>
      <rPr>
        <sz val="11"/>
        <color rgb="FF000000"/>
        <rFont val="Times New Roman"/>
        <charset val="134"/>
      </rPr>
      <t>[</t>
    </r>
    <r>
      <rPr>
        <sz val="11"/>
        <color rgb="FF000000"/>
        <rFont val="宋体"/>
        <charset val="134"/>
      </rPr>
      <t>溶剂型涂料，聚氨酯类面漆光泽（</t>
    </r>
    <r>
      <rPr>
        <sz val="11"/>
        <color rgb="FF000000"/>
        <rFont val="Times New Roman"/>
        <charset val="134"/>
      </rPr>
      <t>60°C</t>
    </r>
    <r>
      <rPr>
        <sz val="11"/>
        <color rgb="FF000000"/>
        <rFont val="宋体"/>
        <charset val="134"/>
      </rPr>
      <t>）</t>
    </r>
    <r>
      <rPr>
        <sz val="11"/>
        <color rgb="FF000000"/>
        <rFont val="Times New Roman"/>
        <charset val="134"/>
      </rPr>
      <t>≥80]</t>
    </r>
    <r>
      <rPr>
        <sz val="11"/>
        <color rgb="FF000000"/>
        <rFont val="宋体"/>
        <charset val="134"/>
      </rPr>
      <t>标准。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白乳胶：采用国家环保标准白乳胶，白乳胶游离甲醛</t>
    </r>
    <r>
      <rPr>
        <sz val="11"/>
        <color rgb="FF000000"/>
        <rFont val="Times New Roman"/>
        <charset val="134"/>
      </rPr>
      <t>≤0.05g/kg,</t>
    </r>
    <r>
      <rPr>
        <sz val="11"/>
        <color rgb="FF000000"/>
        <rFont val="宋体"/>
        <charset val="134"/>
      </rPr>
      <t>苯</t>
    </r>
    <r>
      <rPr>
        <sz val="11"/>
        <color rgb="FF000000"/>
        <rFont val="Times New Roman"/>
        <charset val="134"/>
      </rPr>
      <t>≤0.01g/kg</t>
    </r>
    <r>
      <rPr>
        <sz val="11"/>
        <color rgb="FF000000"/>
        <rFont val="宋体"/>
        <charset val="134"/>
      </rPr>
      <t>，甲苯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二甲苯</t>
    </r>
    <r>
      <rPr>
        <sz val="11"/>
        <color rgb="FF000000"/>
        <rFont val="Times New Roman"/>
        <charset val="134"/>
      </rPr>
      <t>≤0.04g/kg</t>
    </r>
    <r>
      <rPr>
        <sz val="11"/>
        <color rgb="FF000000"/>
        <rFont val="宋体"/>
        <charset val="134"/>
      </rPr>
      <t>，总挥发性有机物</t>
    </r>
    <r>
      <rPr>
        <sz val="11"/>
        <color rgb="FF000000"/>
        <rFont val="Times New Roman"/>
        <charset val="134"/>
      </rPr>
      <t>≤33g/L</t>
    </r>
    <r>
      <rPr>
        <sz val="11"/>
        <color rgb="FF000000"/>
        <rFont val="宋体"/>
        <charset val="134"/>
      </rPr>
      <t>，符合</t>
    </r>
    <r>
      <rPr>
        <sz val="11"/>
        <color rgb="FF000000"/>
        <rFont val="Times New Roman"/>
        <charset val="134"/>
      </rPr>
      <t>GB18583-2008</t>
    </r>
    <r>
      <rPr>
        <sz val="11"/>
        <color rgb="FF000000"/>
        <rFont val="宋体"/>
        <charset val="134"/>
      </rPr>
      <t>《室内装饰装修材料胶粘剂中有害物质限量》标准。</t>
    </r>
    <r>
      <rPr>
        <sz val="11"/>
        <color rgb="FF000000"/>
        <rFont val="Times New Roman"/>
        <charset val="134"/>
      </rPr>
      <t xml:space="preserve">
5.</t>
    </r>
    <r>
      <rPr>
        <sz val="11"/>
        <color rgb="FF000000"/>
        <rFont val="宋体"/>
        <charset val="134"/>
      </rPr>
      <t>采用优质五金配件；成品检测甲醛释放量</t>
    </r>
    <r>
      <rPr>
        <sz val="11"/>
        <color rgb="FF000000"/>
        <rFont val="Times New Roman"/>
        <charset val="134"/>
      </rPr>
      <t>≤0.35mg/l</t>
    </r>
    <r>
      <rPr>
        <sz val="11"/>
        <color rgb="FF000000"/>
        <rFont val="宋体"/>
        <charset val="134"/>
      </rPr>
      <t>。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备注：</t>
    </r>
    <r>
      <rPr>
        <sz val="11"/>
        <color rgb="FF000000"/>
        <rFont val="Times New Roman"/>
        <charset val="134"/>
      </rPr>
      <t>1.</t>
    </r>
    <r>
      <rPr>
        <sz val="11"/>
        <color rgb="FF000000"/>
        <rFont val="宋体"/>
        <charset val="134"/>
      </rPr>
      <t>桌面配一个</t>
    </r>
    <r>
      <rPr>
        <sz val="11"/>
        <color rgb="FF000000"/>
        <rFont val="Times New Roman"/>
        <charset val="134"/>
      </rPr>
      <t>φ60mm</t>
    </r>
    <r>
      <rPr>
        <sz val="11"/>
        <color rgb="FF000000"/>
        <rFont val="宋体"/>
        <charset val="134"/>
      </rPr>
      <t>圆形过线孔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配线盒盖。</t>
    </r>
    <r>
      <rPr>
        <sz val="11"/>
        <color rgb="FF000000"/>
        <rFont val="Times New Roman"/>
        <charset val="134"/>
      </rPr>
      <t>2.</t>
    </r>
    <r>
      <rPr>
        <sz val="11"/>
        <color rgb="FF000000"/>
        <rFont val="宋体"/>
        <charset val="134"/>
      </rPr>
      <t>桌子配一组键盘架。</t>
    </r>
  </si>
  <si>
    <r>
      <rPr>
        <sz val="11"/>
        <color rgb="FF000000"/>
        <rFont val="宋体"/>
        <charset val="134"/>
      </rPr>
      <t>木架子</t>
    </r>
    <r>
      <rPr>
        <sz val="11"/>
        <color rgb="FF000000"/>
        <rFont val="Times New Roman"/>
        <charset val="134"/>
      </rPr>
      <t>1</t>
    </r>
  </si>
  <si>
    <t>630*450*300</t>
  </si>
  <si>
    <r>
      <rPr>
        <sz val="11"/>
        <color rgb="FF000000"/>
        <rFont val="宋体"/>
        <charset val="134"/>
      </rPr>
      <t>材质说明；采用夏特防火板饰面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耐磨性强、阻燃、肉眼无色差，经防污处理，清洁方便，灰白色。内材为高密度板，其原料的树种一致，强度高，刚性强，不变形，比重合理，达国际握钉力测试标准，所有板材均经过防虫、防腐的化学处。配优质五金配件。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宋体"/>
        <charset val="134"/>
      </rPr>
      <t>、封边：采用优质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</t>
    </r>
    <r>
      <rPr>
        <sz val="11"/>
        <color rgb="FF000000"/>
        <rFont val="Times New Roman"/>
        <charset val="134"/>
      </rPr>
      <t>PVC</t>
    </r>
    <r>
      <rPr>
        <sz val="11"/>
        <color rgb="FF000000"/>
        <rFont val="宋体"/>
        <charset val="134"/>
      </rPr>
      <t>封边条，全自动封边机完成封边；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、所有板材均经过防虫、防腐、防水处理。</t>
    </r>
  </si>
  <si>
    <r>
      <rPr>
        <sz val="11"/>
        <color rgb="FF000000"/>
        <rFont val="宋体"/>
        <charset val="134"/>
      </rPr>
      <t>办公桌</t>
    </r>
    <r>
      <rPr>
        <sz val="11"/>
        <color rgb="FF000000"/>
        <rFont val="Times New Roman"/>
        <charset val="134"/>
      </rPr>
      <t>2</t>
    </r>
  </si>
  <si>
    <t>1400*1200*750</t>
  </si>
  <si>
    <r>
      <rPr>
        <sz val="11"/>
        <color rgb="FF000000"/>
        <rFont val="宋体"/>
        <charset val="134"/>
      </rPr>
      <t>一、主要材料及厚度说明：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、材质：台面板采用厚度为</t>
    </r>
    <r>
      <rPr>
        <sz val="11"/>
        <color rgb="FF000000"/>
        <rFont val="Times New Roman"/>
        <charset val="134"/>
      </rPr>
      <t>25mm</t>
    </r>
    <r>
      <rPr>
        <sz val="11"/>
        <color rgb="FF000000"/>
        <rFont val="宋体"/>
        <charset val="134"/>
      </rPr>
      <t>的优质木纹色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级多层实芯环保生态板；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、配置：台面板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钢制喷涂脚架；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三、五金配件：优质配件；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、封边：见光面为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厚全自动封边工艺。</t>
    </r>
  </si>
  <si>
    <r>
      <rPr>
        <sz val="11"/>
        <color rgb="FF000000"/>
        <rFont val="宋体"/>
        <charset val="134"/>
      </rPr>
      <t>沙发椅</t>
    </r>
  </si>
  <si>
    <t>750*750*700</t>
  </si>
  <si>
    <r>
      <rPr>
        <sz val="11"/>
        <color rgb="FF000000"/>
        <rFont val="宋体"/>
        <charset val="134"/>
      </rPr>
      <t>材质说明：采用优质西皮饰面，厚度</t>
    </r>
    <r>
      <rPr>
        <sz val="11"/>
        <color rgb="FF000000"/>
        <rFont val="Times New Roman"/>
        <charset val="134"/>
      </rPr>
      <t>≥1.0mm</t>
    </r>
    <r>
      <rPr>
        <sz val="11"/>
        <color rgb="FF000000"/>
        <rFont val="宋体"/>
        <charset val="134"/>
      </rPr>
      <t>，手感细滑、柔软、纹理细腻；海绵：采用高密度海绵符合</t>
    </r>
    <r>
      <rPr>
        <sz val="11"/>
        <color rgb="FF000000"/>
        <rFont val="Times New Roman"/>
        <charset val="134"/>
      </rPr>
      <t>QB/T1952.1-2012</t>
    </r>
    <r>
      <rPr>
        <sz val="11"/>
        <color rgb="FF000000"/>
        <rFont val="宋体"/>
        <charset val="134"/>
      </rPr>
      <t>标准，检验结果符合：回弹性能（</t>
    </r>
    <r>
      <rPr>
        <sz val="11"/>
        <color rgb="FF000000"/>
        <rFont val="Times New Roman"/>
        <charset val="134"/>
      </rPr>
      <t>%</t>
    </r>
    <r>
      <rPr>
        <sz val="11"/>
        <color rgb="FF000000"/>
        <rFont val="宋体"/>
        <charset val="134"/>
      </rPr>
      <t>）</t>
    </r>
    <r>
      <rPr>
        <sz val="11"/>
        <color rgb="FF000000"/>
        <rFont val="Times New Roman"/>
        <charset val="134"/>
      </rPr>
      <t>≥40%</t>
    </r>
    <r>
      <rPr>
        <sz val="11"/>
        <color rgb="FF000000"/>
        <rFont val="宋体"/>
        <charset val="134"/>
      </rPr>
      <t>，压缩永久变形（</t>
    </r>
    <r>
      <rPr>
        <sz val="11"/>
        <color rgb="FF000000"/>
        <rFont val="Times New Roman"/>
        <charset val="134"/>
      </rPr>
      <t>%</t>
    </r>
    <r>
      <rPr>
        <sz val="11"/>
        <color rgb="FF000000"/>
        <rFont val="宋体"/>
        <charset val="134"/>
      </rPr>
      <t>）</t>
    </r>
    <r>
      <rPr>
        <sz val="11"/>
        <color rgb="FF000000"/>
        <rFont val="Times New Roman"/>
        <charset val="134"/>
      </rPr>
      <t>≤3.9%</t>
    </r>
    <r>
      <rPr>
        <sz val="11"/>
        <color rgb="FF000000"/>
        <rFont val="宋体"/>
        <charset val="134"/>
      </rPr>
      <t>，表面带有保护面</t>
    </r>
    <r>
      <rPr>
        <sz val="11"/>
        <color rgb="FF000000"/>
        <rFont val="Times New Roman"/>
        <charset val="134"/>
      </rPr>
      <t>,</t>
    </r>
    <r>
      <rPr>
        <sz val="11"/>
        <color rgb="FF000000"/>
        <rFont val="宋体"/>
        <charset val="134"/>
      </rPr>
      <t>防氧化、抗疲劳、耐冲击回弹力强；架子采用优质东北实木木防框架，经过蒸压煮，烘干，杀菌，杀虫处理，含水率符合国家标准并通过绿色环保认证。椅脚底部装可调节高度防滑脚钉。</t>
    </r>
  </si>
  <si>
    <r>
      <rPr>
        <sz val="11"/>
        <color rgb="FF000000"/>
        <rFont val="宋体"/>
        <charset val="134"/>
      </rPr>
      <t>可折叠桌</t>
    </r>
  </si>
  <si>
    <t>1200*800*750</t>
  </si>
  <si>
    <r>
      <rPr>
        <sz val="11"/>
        <color rgb="FF000000"/>
        <rFont val="宋体"/>
        <charset val="134"/>
      </rPr>
      <t>一、主要材料及厚度说明：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、材质：台面板采用厚度为</t>
    </r>
    <r>
      <rPr>
        <sz val="11"/>
        <color rgb="FF000000"/>
        <rFont val="Times New Roman"/>
        <charset val="134"/>
      </rPr>
      <t>25mm</t>
    </r>
    <r>
      <rPr>
        <sz val="11"/>
        <color rgb="FF000000"/>
        <rFont val="宋体"/>
        <charset val="134"/>
      </rPr>
      <t>的优质大理石纹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级多层实芯环保生态板；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、配置：台面板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钢制喷涂脚架；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三、五金配件：优质配件；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、封边：见光面为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厚全自动封边工艺。</t>
    </r>
  </si>
  <si>
    <r>
      <rPr>
        <sz val="11"/>
        <color rgb="FF000000"/>
        <rFont val="宋体"/>
        <charset val="134"/>
      </rPr>
      <t>凳子</t>
    </r>
  </si>
  <si>
    <t>290*360*440</t>
  </si>
  <si>
    <r>
      <rPr>
        <sz val="11"/>
        <color rgb="FF000000"/>
        <rFont val="宋体"/>
        <charset val="134"/>
      </rPr>
      <t>一、主要材料及厚度说明：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、材质：台面板采用厚度为</t>
    </r>
    <r>
      <rPr>
        <sz val="11"/>
        <color rgb="FF000000"/>
        <rFont val="Times New Roman"/>
        <charset val="134"/>
      </rPr>
      <t>18mm</t>
    </r>
    <r>
      <rPr>
        <sz val="11"/>
        <color rgb="FF000000"/>
        <rFont val="宋体"/>
        <charset val="134"/>
      </rPr>
      <t>的优质大理石纹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级多层实芯环保生态板；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、配置：台面板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钢制喷涂脚架；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三、五金配件：优质配件；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、封边：见光面为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厚全自动封边工艺。</t>
    </r>
  </si>
  <si>
    <r>
      <rPr>
        <sz val="11"/>
        <color rgb="FF000000"/>
        <rFont val="宋体"/>
        <charset val="134"/>
      </rPr>
      <t>中式柜子</t>
    </r>
  </si>
  <si>
    <t>800*600*2600</t>
  </si>
  <si>
    <r>
      <rPr>
        <sz val="11"/>
        <color rgb="FF000000"/>
        <rFont val="宋体"/>
        <charset val="134"/>
      </rPr>
      <t>一、主要材料说明：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、采用优质白蜡木实木材料，自然木纹，木材经干燥、防虫、防腐处理；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、四脚落地，榫卯结构；</t>
    </r>
    <r>
      <rPr>
        <sz val="11"/>
        <color rgb="FF000000"/>
        <rFont val="Times New Roman"/>
        <charset val="134"/>
      </rPr>
      <t xml:space="preserve">
3</t>
    </r>
    <r>
      <rPr>
        <sz val="11"/>
        <color rgb="FF000000"/>
        <rFont val="宋体"/>
        <charset val="134"/>
      </rPr>
      <t>、采用优质水性油漆，油漆经过净味环保喷漆处理，</t>
    </r>
    <r>
      <rPr>
        <sz val="11"/>
        <color rgb="FF000000"/>
        <rFont val="Times New Roman"/>
        <charset val="134"/>
      </rPr>
      <t>5</t>
    </r>
    <r>
      <rPr>
        <sz val="11"/>
        <color rgb="FF000000"/>
        <rFont val="宋体"/>
        <charset val="134"/>
      </rPr>
      <t>层底漆及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层面漆，达到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级环保标准；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、上方为对开门，配活动层板；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、下方为双抽屉；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三、五金配件：优质配件；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四、工艺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其它：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、封边：见光面为</t>
    </r>
    <r>
      <rPr>
        <sz val="11"/>
        <color rgb="FF000000"/>
        <rFont val="Times New Roman"/>
        <charset val="134"/>
      </rPr>
      <t>2.0mm</t>
    </r>
    <r>
      <rPr>
        <sz val="11"/>
        <color rgb="FF000000"/>
        <rFont val="宋体"/>
        <charset val="134"/>
      </rPr>
      <t>厚全自动封边工艺。</t>
    </r>
  </si>
  <si>
    <r>
      <rPr>
        <sz val="11"/>
        <color rgb="FF000000"/>
        <rFont val="宋体"/>
        <charset val="134"/>
      </rPr>
      <t>中式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宋体"/>
        <charset val="134"/>
      </rPr>
      <t>椅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茶几</t>
    </r>
  </si>
  <si>
    <r>
      <rPr>
        <sz val="11"/>
        <color rgb="FF000000"/>
        <rFont val="宋体"/>
        <charset val="134"/>
      </rPr>
      <t>椅子：</t>
    </r>
    <r>
      <rPr>
        <sz val="11"/>
        <color rgb="FF000000"/>
        <rFont val="Times New Roman"/>
        <charset val="134"/>
      </rPr>
      <t xml:space="preserve">600*650*800
</t>
    </r>
    <r>
      <rPr>
        <sz val="11"/>
        <color rgb="FF000000"/>
        <rFont val="宋体"/>
        <charset val="134"/>
      </rPr>
      <t>茶几：</t>
    </r>
    <r>
      <rPr>
        <sz val="11"/>
        <color rgb="FF000000"/>
        <rFont val="Times New Roman"/>
        <charset val="134"/>
      </rPr>
      <t>530*350*500</t>
    </r>
  </si>
  <si>
    <r>
      <rPr>
        <sz val="11"/>
        <color rgb="FF000000"/>
        <rFont val="宋体"/>
        <charset val="134"/>
      </rPr>
      <t>一、主要材料说明：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、采用优质白蜡木实木材料，自然木纹，木材经干燥、防虫、防腐处理；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、四脚落地，榫卯结构；</t>
    </r>
    <r>
      <rPr>
        <sz val="11"/>
        <color rgb="FF000000"/>
        <rFont val="Times New Roman"/>
        <charset val="134"/>
      </rPr>
      <t xml:space="preserve">
3</t>
    </r>
    <r>
      <rPr>
        <sz val="11"/>
        <color rgb="FF000000"/>
        <rFont val="宋体"/>
        <charset val="134"/>
      </rPr>
      <t>、采用优质水性油漆，油漆经过净味环保喷漆处理，</t>
    </r>
    <r>
      <rPr>
        <sz val="11"/>
        <color rgb="FF000000"/>
        <rFont val="Times New Roman"/>
        <charset val="134"/>
      </rPr>
      <t>5</t>
    </r>
    <r>
      <rPr>
        <sz val="11"/>
        <color rgb="FF000000"/>
        <rFont val="宋体"/>
        <charset val="134"/>
      </rPr>
      <t>层底漆及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层面漆，达到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级环保标准；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二、五金配件：优质配件；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三、其他：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宋体"/>
        <charset val="134"/>
      </rPr>
      <t>张椅子</t>
    </r>
    <r>
      <rPr>
        <sz val="11"/>
        <color rgb="FF000000"/>
        <rFont val="Times New Roman"/>
        <charset val="134"/>
      </rPr>
      <t>+1</t>
    </r>
    <r>
      <rPr>
        <sz val="11"/>
        <color rgb="FF000000"/>
        <rFont val="宋体"/>
        <charset val="134"/>
      </rPr>
      <t>张茶几。</t>
    </r>
  </si>
  <si>
    <r>
      <rPr>
        <sz val="11"/>
        <color rgb="FF000000"/>
        <rFont val="宋体"/>
        <charset val="134"/>
      </rPr>
      <t>中式椅</t>
    </r>
  </si>
  <si>
    <t>640*660*980</t>
  </si>
  <si>
    <r>
      <rPr>
        <sz val="11"/>
        <color rgb="FF000000"/>
        <rFont val="宋体"/>
        <charset val="134"/>
      </rPr>
      <t>一、主要材料说明：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、采用优质白蜡木实木材料，自然木纹，木材经干燥、防虫、防腐处理；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、四脚落地，榫卯结构；</t>
    </r>
    <r>
      <rPr>
        <sz val="11"/>
        <color rgb="FF000000"/>
        <rFont val="Times New Roman"/>
        <charset val="134"/>
      </rPr>
      <t xml:space="preserve">
3</t>
    </r>
    <r>
      <rPr>
        <sz val="11"/>
        <color rgb="FF000000"/>
        <rFont val="宋体"/>
        <charset val="134"/>
      </rPr>
      <t>、采用优质水性油漆，油漆经过净味环保喷漆处理，</t>
    </r>
    <r>
      <rPr>
        <sz val="11"/>
        <color rgb="FF000000"/>
        <rFont val="Times New Roman"/>
        <charset val="134"/>
      </rPr>
      <t>5</t>
    </r>
    <r>
      <rPr>
        <sz val="11"/>
        <color rgb="FF000000"/>
        <rFont val="宋体"/>
        <charset val="134"/>
      </rPr>
      <t>层底漆及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层面漆，达到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级环保标准；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二、五金配件：优质配件。</t>
    </r>
  </si>
  <si>
    <r>
      <rPr>
        <sz val="11"/>
        <color rgb="FF000000"/>
        <rFont val="宋体"/>
        <charset val="134"/>
      </rPr>
      <t>中式凳子</t>
    </r>
  </si>
  <si>
    <t>300*400*450</t>
  </si>
  <si>
    <r>
      <rPr>
        <sz val="11"/>
        <color rgb="FF000000"/>
        <rFont val="宋体"/>
        <charset val="134"/>
      </rPr>
      <t>中式诊桌</t>
    </r>
  </si>
  <si>
    <r>
      <rPr>
        <sz val="11"/>
        <color rgb="FF000000"/>
        <rFont val="宋体"/>
        <charset val="134"/>
      </rPr>
      <t>一、主要材料说明：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、采用优质白蜡木实木材料，自然木纹，木材经干燥、防虫、防腐处理；</t>
    </r>
    <r>
      <rPr>
        <sz val="11"/>
        <color rgb="FF000000"/>
        <rFont val="Times New Roman"/>
        <charset val="134"/>
      </rPr>
      <t xml:space="preserve">
2</t>
    </r>
    <r>
      <rPr>
        <sz val="11"/>
        <color rgb="FF000000"/>
        <rFont val="宋体"/>
        <charset val="134"/>
      </rPr>
      <t>、四脚落地，榫卯结构；</t>
    </r>
    <r>
      <rPr>
        <sz val="11"/>
        <color rgb="FF000000"/>
        <rFont val="Times New Roman"/>
        <charset val="134"/>
      </rPr>
      <t xml:space="preserve">
3</t>
    </r>
    <r>
      <rPr>
        <sz val="11"/>
        <color rgb="FF000000"/>
        <rFont val="宋体"/>
        <charset val="134"/>
      </rPr>
      <t>、采用优质水性油漆，油漆经过净味环保喷漆处理，</t>
    </r>
    <r>
      <rPr>
        <sz val="11"/>
        <color rgb="FF000000"/>
        <rFont val="Times New Roman"/>
        <charset val="134"/>
      </rPr>
      <t>5</t>
    </r>
    <r>
      <rPr>
        <sz val="11"/>
        <color rgb="FF000000"/>
        <rFont val="宋体"/>
        <charset val="134"/>
      </rPr>
      <t>层底漆及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层面漆，达到</t>
    </r>
    <r>
      <rPr>
        <sz val="11"/>
        <color rgb="FF000000"/>
        <rFont val="Times New Roman"/>
        <charset val="134"/>
      </rPr>
      <t>E1</t>
    </r>
    <r>
      <rPr>
        <sz val="11"/>
        <color rgb="FF000000"/>
        <rFont val="宋体"/>
        <charset val="134"/>
      </rPr>
      <t>级环保标准；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二、结构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配置：</t>
    </r>
    <r>
      <rPr>
        <sz val="11"/>
        <color rgb="FF000000"/>
        <rFont val="Times New Roman"/>
        <charset val="134"/>
      </rPr>
      <t xml:space="preserve">
1</t>
    </r>
    <r>
      <rPr>
        <sz val="11"/>
        <color rgb="FF000000"/>
        <rFont val="宋体"/>
        <charset val="134"/>
      </rPr>
      <t>、配置：主台（含主机柜）</t>
    </r>
    <r>
      <rPr>
        <sz val="11"/>
        <color rgb="FF000000"/>
        <rFont val="Times New Roman"/>
        <charset val="134"/>
      </rPr>
      <t>+</t>
    </r>
    <r>
      <rPr>
        <sz val="11"/>
        <color rgb="FF000000"/>
        <rFont val="宋体"/>
        <charset val="134"/>
      </rPr>
      <t>副柜（含上抽下门立柜）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三、五金配件：优质配件。</t>
    </r>
  </si>
  <si>
    <r>
      <rPr>
        <sz val="11"/>
        <color rgb="FF000000"/>
        <rFont val="宋体"/>
        <charset val="134"/>
      </rPr>
      <t>定制茶几</t>
    </r>
  </si>
  <si>
    <t>φ500W*500H</t>
  </si>
  <si>
    <r>
      <rPr>
        <sz val="11"/>
        <color rgb="FF000000"/>
        <rFont val="宋体"/>
        <charset val="134"/>
      </rPr>
      <t>定制沙发</t>
    </r>
  </si>
  <si>
    <t>1500W*640D*470/780H</t>
  </si>
  <si>
    <t>等候椅</t>
  </si>
  <si>
    <t>2480*500*850</t>
  </si>
  <si>
    <t>张</t>
  </si>
  <si>
    <t>具体材质说明，由供应商提供。</t>
  </si>
  <si>
    <t>百子柜</t>
  </si>
  <si>
    <t>2350*410*2700</t>
  </si>
  <si>
    <t>防火板</t>
  </si>
  <si>
    <t>组</t>
  </si>
  <si>
    <t>衣柜</t>
  </si>
  <si>
    <t>1000*500*2200</t>
  </si>
  <si>
    <r>
      <rPr>
        <sz val="11"/>
        <color rgb="FF000000"/>
        <rFont val="宋体"/>
        <charset val="134"/>
      </rPr>
      <t>操作台</t>
    </r>
    <r>
      <rPr>
        <sz val="11"/>
        <color rgb="FF000000"/>
        <rFont val="Times New Roman"/>
        <charset val="134"/>
      </rPr>
      <t>2</t>
    </r>
  </si>
  <si>
    <t>1300*600*2400</t>
  </si>
  <si>
    <t>人造板+黑色大理石台面</t>
  </si>
  <si>
    <r>
      <rPr>
        <sz val="11"/>
        <color rgb="FF000000"/>
        <rFont val="宋体"/>
        <charset val="134"/>
      </rPr>
      <t>操作台</t>
    </r>
    <r>
      <rPr>
        <sz val="11"/>
        <color rgb="FF000000"/>
        <rFont val="Times New Roman"/>
        <charset val="134"/>
      </rPr>
      <t>3</t>
    </r>
  </si>
  <si>
    <t>1600*1600*2400</t>
  </si>
  <si>
    <t>展示柜</t>
  </si>
  <si>
    <t>1800*400*2800</t>
  </si>
  <si>
    <t>人造板+铝合金玻璃门</t>
  </si>
  <si>
    <t>办公桌3</t>
  </si>
  <si>
    <t>1400*1500*750</t>
  </si>
  <si>
    <t>采用E0级实木颗粒板、防火、耐磨、防污、硬度高、表面哑光效果持久，所有板材均经过防虫、防腐的化学处理</t>
  </si>
  <si>
    <t>茶水柜</t>
  </si>
  <si>
    <t>800*400*900</t>
  </si>
  <si>
    <t>个</t>
  </si>
  <si>
    <t>壁柜</t>
  </si>
  <si>
    <t>4000*400*600</t>
  </si>
  <si>
    <t>地柜</t>
  </si>
  <si>
    <t>2800*400*900</t>
  </si>
  <si>
    <t>E0级高密度板，防火、耐磨、防污、强度高,刚
性好,不变形,比重合理,所有板材均经防虫、防腐化学处理</t>
  </si>
  <si>
    <r>
      <rPr>
        <sz val="11"/>
        <color rgb="FF000000"/>
        <rFont val="宋体"/>
        <charset val="134"/>
      </rPr>
      <t>吊柜</t>
    </r>
    <r>
      <rPr>
        <sz val="11"/>
        <color rgb="FF000000"/>
        <rFont val="Times New Roman"/>
        <charset val="134"/>
      </rPr>
      <t>2</t>
    </r>
  </si>
  <si>
    <t>2000*500*600</t>
  </si>
  <si>
    <t>采用E0级实木颗粒板、防火、耐磨、防污、硬度高、表面哑光效果持久，所有板材均经过防虫、防腐的化学处理，甲醛释放量符合E0级准；</t>
  </si>
  <si>
    <t>注：</t>
  </si>
  <si>
    <r>
      <rPr>
        <sz val="11"/>
        <color theme="1"/>
        <rFont val="宋体"/>
        <charset val="134"/>
        <scheme val="minor"/>
      </rPr>
      <t>供应商报价单价=单价限价×（1－</t>
    </r>
    <r>
      <rPr>
        <b/>
        <sz val="11"/>
        <color theme="1"/>
        <rFont val="宋体"/>
        <charset val="134"/>
        <scheme val="minor"/>
      </rPr>
      <t>统一下浮率）</t>
    </r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</si>
</sst>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9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ajor"/>
    </font>
    <font>
      <b/>
      <sz val="11"/>
      <color rgb="FF000000"/>
      <name val="Times New Roman"/>
      <charset val="134"/>
    </font>
    <font>
      <b/>
      <sz val="11"/>
      <color rgb="FF000000"/>
      <name val="宋体"/>
      <charset val="134"/>
    </font>
    <font>
      <sz val="11"/>
      <color rgb="FF000000"/>
      <name val="Times New Roman"/>
      <charset val="134"/>
    </font>
    <font>
      <sz val="11"/>
      <color rgb="FF000000"/>
      <name val="宋体"/>
      <charset val="134"/>
    </font>
    <font>
      <sz val="11"/>
      <color theme="1"/>
      <name val="Times New Roman"/>
      <charset val="134"/>
    </font>
    <font>
      <sz val="14"/>
      <color theme="1"/>
      <name val="Times New Roman"/>
      <charset val="134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</fills>
  <borders count="19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5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8" borderId="16" applyNumberFormat="0" applyFont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5" fillId="0" borderId="17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9" fillId="17" borderId="15" applyNumberFormat="0" applyAlignment="0" applyProtection="0">
      <alignment vertical="center"/>
    </xf>
    <xf numFmtId="0" fontId="26" fillId="17" borderId="11" applyNumberFormat="0" applyAlignment="0" applyProtection="0">
      <alignment vertical="center"/>
    </xf>
    <xf numFmtId="0" fontId="17" fillId="16" borderId="14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43" fontId="0" fillId="0" borderId="0" xfId="0" applyNumberFormat="1">
      <alignment vertic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/>
    </xf>
    <xf numFmtId="43" fontId="1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43" fontId="3" fillId="0" borderId="2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indent="2"/>
    </xf>
    <xf numFmtId="0" fontId="4" fillId="0" borderId="4" xfId="0" applyFont="1" applyBorder="1" applyAlignment="1">
      <alignment horizontal="left" vertical="center" wrapText="1"/>
    </xf>
    <xf numFmtId="43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justify" vertical="center"/>
    </xf>
    <xf numFmtId="0" fontId="5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 indent="2"/>
    </xf>
    <xf numFmtId="0" fontId="5" fillId="0" borderId="4" xfId="0" applyFont="1" applyBorder="1" applyAlignment="1">
      <alignment horizontal="center" vertical="center"/>
    </xf>
    <xf numFmtId="0" fontId="4" fillId="2" borderId="4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5" fillId="0" borderId="0" xfId="0" applyFont="1">
      <alignment vertical="center"/>
    </xf>
    <xf numFmtId="43" fontId="6" fillId="0" borderId="4" xfId="0" applyNumberFormat="1" applyFont="1" applyBorder="1">
      <alignment vertical="center"/>
    </xf>
    <xf numFmtId="0" fontId="6" fillId="0" borderId="6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7" fillId="0" borderId="4" xfId="0" applyFont="1" applyBorder="1" applyAlignment="1">
      <alignment horizontal="justify" vertical="center"/>
    </xf>
    <xf numFmtId="0" fontId="4" fillId="2" borderId="4" xfId="0" applyFont="1" applyFill="1" applyBorder="1" applyAlignment="1">
      <alignment vertical="center" wrapText="1"/>
    </xf>
    <xf numFmtId="0" fontId="5" fillId="2" borderId="4" xfId="0" applyFont="1" applyFill="1" applyBorder="1" applyAlignment="1">
      <alignment vertical="center" wrapText="1"/>
    </xf>
    <xf numFmtId="43" fontId="4" fillId="2" borderId="4" xfId="0" applyNumberFormat="1" applyFont="1" applyFill="1" applyBorder="1" applyAlignment="1">
      <alignment vertical="center" wrapText="1"/>
    </xf>
    <xf numFmtId="0" fontId="5" fillId="2" borderId="4" xfId="0" applyFont="1" applyFill="1" applyBorder="1" applyAlignment="1">
      <alignment horizontal="center" vertical="center" wrapText="1"/>
    </xf>
    <xf numFmtId="43" fontId="4" fillId="2" borderId="4" xfId="0" applyNumberFormat="1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8" fillId="0" borderId="0" xfId="0" applyFont="1">
      <alignment vertical="center"/>
    </xf>
    <xf numFmtId="0" fontId="0" fillId="0" borderId="0" xfId="0" applyFont="1">
      <alignment vertical="center"/>
    </xf>
    <xf numFmtId="0" fontId="9" fillId="0" borderId="6" xfId="0" applyFont="1" applyBorder="1" applyAlignment="1">
      <alignment vertical="center" wrapText="1"/>
    </xf>
    <xf numFmtId="43" fontId="0" fillId="0" borderId="9" xfId="0" applyNumberFormat="1" applyBorder="1">
      <alignment vertical="center"/>
    </xf>
    <xf numFmtId="0" fontId="0" fillId="0" borderId="10" xfId="0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9.jpeg"/><Relationship Id="rId8" Type="http://schemas.openxmlformats.org/officeDocument/2006/relationships/image" Target="media/image18.jpeg"/><Relationship Id="rId79" Type="http://schemas.openxmlformats.org/officeDocument/2006/relationships/image" Target="media/image89.jpeg"/><Relationship Id="rId78" Type="http://schemas.openxmlformats.org/officeDocument/2006/relationships/image" Target="media/image88.jpeg"/><Relationship Id="rId77" Type="http://schemas.openxmlformats.org/officeDocument/2006/relationships/image" Target="media/image87.jpeg"/><Relationship Id="rId76" Type="http://schemas.openxmlformats.org/officeDocument/2006/relationships/image" Target="media/image86.jpeg"/><Relationship Id="rId75" Type="http://schemas.openxmlformats.org/officeDocument/2006/relationships/image" Target="media/image85.jpeg"/><Relationship Id="rId74" Type="http://schemas.openxmlformats.org/officeDocument/2006/relationships/image" Target="media/image84.jpeg"/><Relationship Id="rId73" Type="http://schemas.openxmlformats.org/officeDocument/2006/relationships/image" Target="media/image83.jpeg"/><Relationship Id="rId72" Type="http://schemas.openxmlformats.org/officeDocument/2006/relationships/image" Target="media/image82.jpeg"/><Relationship Id="rId71" Type="http://schemas.openxmlformats.org/officeDocument/2006/relationships/image" Target="media/image81.jpeg"/><Relationship Id="rId70" Type="http://schemas.openxmlformats.org/officeDocument/2006/relationships/image" Target="media/image80.jpeg"/><Relationship Id="rId7" Type="http://schemas.openxmlformats.org/officeDocument/2006/relationships/image" Target="media/image17.jpeg"/><Relationship Id="rId69" Type="http://schemas.openxmlformats.org/officeDocument/2006/relationships/image" Target="media/image79.jpeg"/><Relationship Id="rId68" Type="http://schemas.openxmlformats.org/officeDocument/2006/relationships/image" Target="media/image78.jpeg"/><Relationship Id="rId67" Type="http://schemas.openxmlformats.org/officeDocument/2006/relationships/image" Target="media/image77.jpeg"/><Relationship Id="rId66" Type="http://schemas.openxmlformats.org/officeDocument/2006/relationships/image" Target="media/image76.jpeg"/><Relationship Id="rId65" Type="http://schemas.openxmlformats.org/officeDocument/2006/relationships/image" Target="media/image75.jpeg"/><Relationship Id="rId64" Type="http://schemas.openxmlformats.org/officeDocument/2006/relationships/image" Target="media/image74.jpeg"/><Relationship Id="rId63" Type="http://schemas.openxmlformats.org/officeDocument/2006/relationships/image" Target="media/image73.jpeg"/><Relationship Id="rId62" Type="http://schemas.openxmlformats.org/officeDocument/2006/relationships/image" Target="media/image72.jpeg"/><Relationship Id="rId61" Type="http://schemas.openxmlformats.org/officeDocument/2006/relationships/image" Target="media/image71.jpeg"/><Relationship Id="rId60" Type="http://schemas.openxmlformats.org/officeDocument/2006/relationships/image" Target="media/image70.jpeg"/><Relationship Id="rId6" Type="http://schemas.openxmlformats.org/officeDocument/2006/relationships/image" Target="media/image16.jpeg"/><Relationship Id="rId59" Type="http://schemas.openxmlformats.org/officeDocument/2006/relationships/image" Target="media/image69.jpeg"/><Relationship Id="rId58" Type="http://schemas.openxmlformats.org/officeDocument/2006/relationships/image" Target="media/image68.jpeg"/><Relationship Id="rId57" Type="http://schemas.openxmlformats.org/officeDocument/2006/relationships/image" Target="media/image67.jpeg"/><Relationship Id="rId56" Type="http://schemas.openxmlformats.org/officeDocument/2006/relationships/image" Target="media/image66.jpeg"/><Relationship Id="rId55" Type="http://schemas.openxmlformats.org/officeDocument/2006/relationships/image" Target="media/image65.jpeg"/><Relationship Id="rId54" Type="http://schemas.openxmlformats.org/officeDocument/2006/relationships/image" Target="media/image64.jpeg"/><Relationship Id="rId53" Type="http://schemas.openxmlformats.org/officeDocument/2006/relationships/image" Target="media/image63.jpeg"/><Relationship Id="rId52" Type="http://schemas.openxmlformats.org/officeDocument/2006/relationships/image" Target="media/image62.jpeg"/><Relationship Id="rId51" Type="http://schemas.openxmlformats.org/officeDocument/2006/relationships/image" Target="media/image61.jpeg"/><Relationship Id="rId50" Type="http://schemas.openxmlformats.org/officeDocument/2006/relationships/image" Target="media/image60.jpeg"/><Relationship Id="rId5" Type="http://schemas.openxmlformats.org/officeDocument/2006/relationships/image" Target="media/image15.jpeg"/><Relationship Id="rId49" Type="http://schemas.openxmlformats.org/officeDocument/2006/relationships/image" Target="media/image59.jpeg"/><Relationship Id="rId48" Type="http://schemas.openxmlformats.org/officeDocument/2006/relationships/image" Target="media/image58.jpeg"/><Relationship Id="rId47" Type="http://schemas.openxmlformats.org/officeDocument/2006/relationships/image" Target="media/image57.jpeg"/><Relationship Id="rId46" Type="http://schemas.openxmlformats.org/officeDocument/2006/relationships/image" Target="media/image56.jpeg"/><Relationship Id="rId45" Type="http://schemas.openxmlformats.org/officeDocument/2006/relationships/image" Target="media/image55.jpeg"/><Relationship Id="rId44" Type="http://schemas.openxmlformats.org/officeDocument/2006/relationships/image" Target="media/image54.jpeg"/><Relationship Id="rId43" Type="http://schemas.openxmlformats.org/officeDocument/2006/relationships/image" Target="media/image53.jpeg"/><Relationship Id="rId42" Type="http://schemas.openxmlformats.org/officeDocument/2006/relationships/image" Target="media/image52.jpeg"/><Relationship Id="rId41" Type="http://schemas.openxmlformats.org/officeDocument/2006/relationships/image" Target="media/image51.jpeg"/><Relationship Id="rId40" Type="http://schemas.openxmlformats.org/officeDocument/2006/relationships/image" Target="media/image50.jpeg"/><Relationship Id="rId4" Type="http://schemas.openxmlformats.org/officeDocument/2006/relationships/image" Target="media/image14.jpeg"/><Relationship Id="rId39" Type="http://schemas.openxmlformats.org/officeDocument/2006/relationships/image" Target="media/image49.jpeg"/><Relationship Id="rId38" Type="http://schemas.openxmlformats.org/officeDocument/2006/relationships/image" Target="media/image48.jpeg"/><Relationship Id="rId37" Type="http://schemas.openxmlformats.org/officeDocument/2006/relationships/image" Target="media/image47.jpeg"/><Relationship Id="rId36" Type="http://schemas.openxmlformats.org/officeDocument/2006/relationships/image" Target="media/image46.jpeg"/><Relationship Id="rId35" Type="http://schemas.openxmlformats.org/officeDocument/2006/relationships/image" Target="media/image45.jpeg"/><Relationship Id="rId34" Type="http://schemas.openxmlformats.org/officeDocument/2006/relationships/image" Target="media/image44.jpeg"/><Relationship Id="rId33" Type="http://schemas.openxmlformats.org/officeDocument/2006/relationships/image" Target="media/image43.jpeg"/><Relationship Id="rId32" Type="http://schemas.openxmlformats.org/officeDocument/2006/relationships/image" Target="media/image42.jpeg"/><Relationship Id="rId31" Type="http://schemas.openxmlformats.org/officeDocument/2006/relationships/image" Target="media/image41.jpeg"/><Relationship Id="rId30" Type="http://schemas.openxmlformats.org/officeDocument/2006/relationships/image" Target="media/image40.jpeg"/><Relationship Id="rId3" Type="http://schemas.openxmlformats.org/officeDocument/2006/relationships/image" Target="media/image13.jpeg"/><Relationship Id="rId29" Type="http://schemas.openxmlformats.org/officeDocument/2006/relationships/image" Target="media/image39.jpeg"/><Relationship Id="rId28" Type="http://schemas.openxmlformats.org/officeDocument/2006/relationships/image" Target="media/image38.jpeg"/><Relationship Id="rId27" Type="http://schemas.openxmlformats.org/officeDocument/2006/relationships/image" Target="media/image37.jpeg"/><Relationship Id="rId26" Type="http://schemas.openxmlformats.org/officeDocument/2006/relationships/image" Target="media/image36.jpeg"/><Relationship Id="rId25" Type="http://schemas.openxmlformats.org/officeDocument/2006/relationships/image" Target="media/image35.jpeg"/><Relationship Id="rId24" Type="http://schemas.openxmlformats.org/officeDocument/2006/relationships/image" Target="media/image34.jpeg"/><Relationship Id="rId23" Type="http://schemas.openxmlformats.org/officeDocument/2006/relationships/image" Target="media/image33.jpeg"/><Relationship Id="rId22" Type="http://schemas.openxmlformats.org/officeDocument/2006/relationships/image" Target="media/image32.jpeg"/><Relationship Id="rId21" Type="http://schemas.openxmlformats.org/officeDocument/2006/relationships/image" Target="media/image31.jpeg"/><Relationship Id="rId20" Type="http://schemas.openxmlformats.org/officeDocument/2006/relationships/image" Target="media/image30.jpeg"/><Relationship Id="rId2" Type="http://schemas.openxmlformats.org/officeDocument/2006/relationships/image" Target="NULL" TargetMode="External"/><Relationship Id="rId19" Type="http://schemas.openxmlformats.org/officeDocument/2006/relationships/image" Target="media/image29.jpeg"/><Relationship Id="rId18" Type="http://schemas.openxmlformats.org/officeDocument/2006/relationships/image" Target="media/image28.jpeg"/><Relationship Id="rId17" Type="http://schemas.openxmlformats.org/officeDocument/2006/relationships/image" Target="media/image27.jpeg"/><Relationship Id="rId16" Type="http://schemas.openxmlformats.org/officeDocument/2006/relationships/image" Target="media/image26.jpeg"/><Relationship Id="rId15" Type="http://schemas.openxmlformats.org/officeDocument/2006/relationships/image" Target="media/image25.jpeg"/><Relationship Id="rId14" Type="http://schemas.openxmlformats.org/officeDocument/2006/relationships/image" Target="media/image24.jpeg"/><Relationship Id="rId13" Type="http://schemas.openxmlformats.org/officeDocument/2006/relationships/image" Target="media/image23.jpeg"/><Relationship Id="rId12" Type="http://schemas.openxmlformats.org/officeDocument/2006/relationships/image" Target="media/image22.jpeg"/><Relationship Id="rId11" Type="http://schemas.openxmlformats.org/officeDocument/2006/relationships/image" Target="media/image21.jpeg"/><Relationship Id="rId10" Type="http://schemas.openxmlformats.org/officeDocument/2006/relationships/image" Target="media/image20.jpeg"/><Relationship Id="rId1" Type="http://schemas.openxmlformats.org/officeDocument/2006/relationships/image" Target="media/image12.jpeg"/></Relationships>
</file>

<file path=xl/_rels/workbook.xml.rels><?xml version="1.0" encoding="UTF-8" standalone="yes"?>
<Relationships xmlns="http://schemas.openxmlformats.org/package/2006/relationships"><Relationship Id="rId8" Type="http://www.wps.cn/officeDocument/2020/cellImage" Target="cellimages.xml"/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ustomXml" Target="../customXml/item2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png"/><Relationship Id="rId8" Type="http://schemas.openxmlformats.org/officeDocument/2006/relationships/image" Target="../media/image7.png"/><Relationship Id="rId7" Type="http://schemas.openxmlformats.org/officeDocument/2006/relationships/image" Target="../media/image6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3" Type="http://schemas.openxmlformats.org/officeDocument/2006/relationships/image" Target="../media/image2.png"/><Relationship Id="rId2" Type="http://schemas.openxmlformats.org/officeDocument/2006/relationships/image" Target="NULL" TargetMode="External"/><Relationship Id="rId12" Type="http://schemas.openxmlformats.org/officeDocument/2006/relationships/image" Target="../media/image11.png"/><Relationship Id="rId11" Type="http://schemas.openxmlformats.org/officeDocument/2006/relationships/image" Target="../media/image10.png"/><Relationship Id="rId10" Type="http://schemas.openxmlformats.org/officeDocument/2006/relationships/image" Target="../media/image9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1028700</xdr:colOff>
      <xdr:row>4</xdr:row>
      <xdr:rowOff>85725</xdr:rowOff>
    </xdr:from>
    <xdr:to>
      <xdr:col>2</xdr:col>
      <xdr:colOff>200025</xdr:colOff>
      <xdr:row>4</xdr:row>
      <xdr:rowOff>390525</xdr:rowOff>
    </xdr:to>
    <xdr:pic>
      <xdr:nvPicPr>
        <xdr:cNvPr id="213" name="图片 212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714500" y="4152900"/>
          <a:ext cx="304800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2</xdr:col>
      <xdr:colOff>1728470</xdr:colOff>
      <xdr:row>91</xdr:row>
      <xdr:rowOff>866140</xdr:rowOff>
    </xdr:to>
    <xdr:pic>
      <xdr:nvPicPr>
        <xdr:cNvPr id="2" name="图片 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819275" y="132596890"/>
          <a:ext cx="1728470" cy="86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152400</xdr:colOff>
      <xdr:row>90</xdr:row>
      <xdr:rowOff>0</xdr:rowOff>
    </xdr:from>
    <xdr:to>
      <xdr:col>2</xdr:col>
      <xdr:colOff>1705610</xdr:colOff>
      <xdr:row>90</xdr:row>
      <xdr:rowOff>936625</xdr:rowOff>
    </xdr:to>
    <xdr:pic>
      <xdr:nvPicPr>
        <xdr:cNvPr id="3" name="图片 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71675" y="131644390"/>
          <a:ext cx="1553210" cy="936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123825</xdr:colOff>
      <xdr:row>88</xdr:row>
      <xdr:rowOff>1133475</xdr:rowOff>
    </xdr:from>
    <xdr:to>
      <xdr:col>2</xdr:col>
      <xdr:colOff>1877060</xdr:colOff>
      <xdr:row>89</xdr:row>
      <xdr:rowOff>901065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943100" y="130390265"/>
          <a:ext cx="1753235" cy="910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180975</xdr:colOff>
      <xdr:row>88</xdr:row>
      <xdr:rowOff>38100</xdr:rowOff>
    </xdr:from>
    <xdr:to>
      <xdr:col>2</xdr:col>
      <xdr:colOff>1224280</xdr:colOff>
      <xdr:row>88</xdr:row>
      <xdr:rowOff>1052830</xdr:rowOff>
    </xdr:to>
    <xdr:pic>
      <xdr:nvPicPr>
        <xdr:cNvPr id="5" name="图片 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000250" y="129294890"/>
          <a:ext cx="1043305" cy="1014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2</xdr:col>
      <xdr:colOff>1209675</xdr:colOff>
      <xdr:row>87</xdr:row>
      <xdr:rowOff>942340</xdr:rowOff>
    </xdr:to>
    <xdr:pic>
      <xdr:nvPicPr>
        <xdr:cNvPr id="6" name="图片 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9275" y="128151890"/>
          <a:ext cx="1209675" cy="942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2</xdr:col>
      <xdr:colOff>1313180</xdr:colOff>
      <xdr:row>86</xdr:row>
      <xdr:rowOff>1417320</xdr:rowOff>
    </xdr:to>
    <xdr:pic>
      <xdr:nvPicPr>
        <xdr:cNvPr id="7" name="图片 2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819275" y="126081790"/>
          <a:ext cx="1313180" cy="1417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2</xdr:col>
      <xdr:colOff>1812290</xdr:colOff>
      <xdr:row>85</xdr:row>
      <xdr:rowOff>1407795</xdr:rowOff>
    </xdr:to>
    <xdr:pic>
      <xdr:nvPicPr>
        <xdr:cNvPr id="8" name="图片 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819275" y="124011690"/>
          <a:ext cx="1812290" cy="1407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2</xdr:col>
      <xdr:colOff>1238885</xdr:colOff>
      <xdr:row>84</xdr:row>
      <xdr:rowOff>1610995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819275" y="121941590"/>
          <a:ext cx="1238885" cy="1610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2</xdr:col>
      <xdr:colOff>1010920</xdr:colOff>
      <xdr:row>83</xdr:row>
      <xdr:rowOff>1363980</xdr:rowOff>
    </xdr:to>
    <xdr:pic>
      <xdr:nvPicPr>
        <xdr:cNvPr id="11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819275" y="119871490"/>
          <a:ext cx="1010920" cy="1363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2</xdr:col>
      <xdr:colOff>1358900</xdr:colOff>
      <xdr:row>82</xdr:row>
      <xdr:rowOff>1522730</xdr:rowOff>
    </xdr:to>
    <xdr:pic>
      <xdr:nvPicPr>
        <xdr:cNvPr id="12" name="图片 1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819275" y="117890290"/>
          <a:ext cx="1358900" cy="1522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142875</xdr:colOff>
      <xdr:row>81</xdr:row>
      <xdr:rowOff>47625</xdr:rowOff>
    </xdr:from>
    <xdr:to>
      <xdr:col>2</xdr:col>
      <xdr:colOff>1402715</xdr:colOff>
      <xdr:row>81</xdr:row>
      <xdr:rowOff>1129030</xdr:rowOff>
    </xdr:to>
    <xdr:pic>
      <xdr:nvPicPr>
        <xdr:cNvPr id="14" name="图片 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962150" y="116693315"/>
          <a:ext cx="1259840" cy="10814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96"/>
  <sheetViews>
    <sheetView tabSelected="1" workbookViewId="0">
      <pane xSplit="1" ySplit="2" topLeftCell="B3" activePane="bottomRight" state="frozen"/>
      <selection/>
      <selection pane="topRight"/>
      <selection pane="bottomLeft"/>
      <selection pane="bottomRight" activeCell="J90" sqref="J90"/>
    </sheetView>
  </sheetViews>
  <sheetFormatPr defaultColWidth="20.875" defaultRowHeight="13.5"/>
  <cols>
    <col min="1" max="1" width="9" customWidth="1"/>
    <col min="2" max="2" width="14.875" customWidth="1"/>
    <col min="3" max="3" width="32.75" customWidth="1"/>
    <col min="4" max="4" width="19.5" customWidth="1"/>
    <col min="5" max="5" width="60.5" style="1" customWidth="1"/>
    <col min="6" max="6" width="7" customWidth="1"/>
    <col min="7" max="7" width="5.375" customWidth="1"/>
    <col min="8" max="8" width="17.3416666666667" style="2" customWidth="1"/>
    <col min="9" max="9" width="18.4333333333333" style="2" customWidth="1"/>
    <col min="10" max="10" width="20.25" style="2" customWidth="1"/>
    <col min="11" max="11" width="15.3083333333333" style="2" customWidth="1"/>
    <col min="12" max="12" width="23.875" style="3" customWidth="1"/>
    <col min="13" max="16384" width="20.875" customWidth="1"/>
  </cols>
  <sheetData>
    <row r="1" ht="51" customHeight="1" spans="1:12">
      <c r="A1" s="4" t="s">
        <v>0</v>
      </c>
      <c r="B1" s="4"/>
      <c r="C1" s="4"/>
      <c r="D1" s="4"/>
      <c r="E1" s="4"/>
      <c r="F1" s="4"/>
      <c r="G1" s="4"/>
      <c r="H1" s="5"/>
      <c r="I1" s="5"/>
      <c r="J1" s="5"/>
      <c r="K1" s="5"/>
      <c r="L1" s="23"/>
    </row>
    <row r="2" ht="14.25" spans="1:13">
      <c r="A2" s="6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 t="s">
        <v>8</v>
      </c>
      <c r="I2" s="8" t="s">
        <v>9</v>
      </c>
      <c r="J2" s="8" t="s">
        <v>10</v>
      </c>
      <c r="K2" s="8" t="s">
        <v>11</v>
      </c>
      <c r="L2" s="24" t="s">
        <v>12</v>
      </c>
      <c r="M2" s="25"/>
    </row>
    <row r="3" ht="120" spans="1:12">
      <c r="A3" s="9">
        <v>1</v>
      </c>
      <c r="B3" s="10" t="s">
        <v>13</v>
      </c>
      <c r="C3" s="11" t="str">
        <f>_xlfn.DISPIMG("ID_96D3E4B4D58C46FFB2436E98BEA1E571",1)</f>
        <v>=DISPIMG("ID_96D3E4B4D58C46FFB2436E98BEA1E571",1)</v>
      </c>
      <c r="D3" s="10" t="s">
        <v>14</v>
      </c>
      <c r="E3" s="12" t="s">
        <v>15</v>
      </c>
      <c r="F3" s="10">
        <v>3</v>
      </c>
      <c r="G3" s="10" t="s">
        <v>16</v>
      </c>
      <c r="H3" s="13">
        <v>265</v>
      </c>
      <c r="I3" s="13">
        <f>F3*H3</f>
        <v>795</v>
      </c>
      <c r="J3" s="13"/>
      <c r="K3" s="26"/>
      <c r="L3" s="27"/>
    </row>
    <row r="4" ht="135" spans="1:12">
      <c r="A4" s="9">
        <v>2</v>
      </c>
      <c r="B4" s="10" t="s">
        <v>17</v>
      </c>
      <c r="C4" s="11" t="str">
        <f>_xlfn.DISPIMG("ID_19804257C0B44651887BA66BD60D1C9F",1)</f>
        <v>=DISPIMG("ID_19804257C0B44651887BA66BD60D1C9F",1)</v>
      </c>
      <c r="D4" s="10" t="s">
        <v>18</v>
      </c>
      <c r="E4" s="12" t="s">
        <v>19</v>
      </c>
      <c r="F4" s="10">
        <v>40</v>
      </c>
      <c r="G4" s="10" t="s">
        <v>20</v>
      </c>
      <c r="H4" s="13">
        <v>1250</v>
      </c>
      <c r="I4" s="13">
        <f t="shared" ref="I4:I35" si="0">F4*H4</f>
        <v>50000</v>
      </c>
      <c r="J4" s="13"/>
      <c r="K4" s="26"/>
      <c r="L4" s="27"/>
    </row>
    <row r="5" ht="135" spans="1:12">
      <c r="A5" s="9">
        <v>3</v>
      </c>
      <c r="B5" s="10" t="s">
        <v>21</v>
      </c>
      <c r="C5" s="11" t="str">
        <f>_xlfn.DISPIMG("ID_613287B82CF24D1999E8DD4D5F45BC48",1)</f>
        <v>=DISPIMG("ID_613287B82CF24D1999E8DD4D5F45BC48",1)</v>
      </c>
      <c r="D5" s="10" t="s">
        <v>22</v>
      </c>
      <c r="E5" s="12" t="s">
        <v>23</v>
      </c>
      <c r="F5" s="10">
        <v>30</v>
      </c>
      <c r="G5" s="10" t="s">
        <v>20</v>
      </c>
      <c r="H5" s="13">
        <v>1360</v>
      </c>
      <c r="I5" s="13">
        <f t="shared" si="0"/>
        <v>40800</v>
      </c>
      <c r="J5" s="13"/>
      <c r="K5" s="26"/>
      <c r="L5" s="27"/>
    </row>
    <row r="6" ht="105" spans="1:12">
      <c r="A6" s="9">
        <v>4</v>
      </c>
      <c r="B6" s="14" t="s">
        <v>24</v>
      </c>
      <c r="C6" s="15" t="str">
        <f>_xlfn.DISPIMG("ID_8641BA424FA14FA29DE7F1C8C2589350",1)</f>
        <v>=DISPIMG("ID_8641BA424FA14FA29DE7F1C8C2589350",1)</v>
      </c>
      <c r="D6" s="14" t="s">
        <v>25</v>
      </c>
      <c r="E6" s="12" t="s">
        <v>26</v>
      </c>
      <c r="F6" s="10">
        <v>35</v>
      </c>
      <c r="G6" s="10" t="s">
        <v>20</v>
      </c>
      <c r="H6" s="13">
        <v>1950</v>
      </c>
      <c r="I6" s="13">
        <f t="shared" si="0"/>
        <v>68250</v>
      </c>
      <c r="J6" s="13"/>
      <c r="K6" s="26"/>
      <c r="L6" s="27"/>
    </row>
    <row r="7" ht="135" spans="1:12">
      <c r="A7" s="9">
        <v>5</v>
      </c>
      <c r="B7" s="14" t="s">
        <v>27</v>
      </c>
      <c r="C7" s="11" t="str">
        <f>_xlfn.DISPIMG("ID_9750CD4BABF74C44A0D31C9BADD4A23A",1)</f>
        <v>=DISPIMG("ID_9750CD4BABF74C44A0D31C9BADD4A23A",1)</v>
      </c>
      <c r="D7" s="14" t="s">
        <v>28</v>
      </c>
      <c r="E7" s="12" t="s">
        <v>29</v>
      </c>
      <c r="F7" s="10">
        <v>20</v>
      </c>
      <c r="G7" s="10" t="s">
        <v>20</v>
      </c>
      <c r="H7" s="13">
        <v>700</v>
      </c>
      <c r="I7" s="13">
        <f t="shared" si="0"/>
        <v>14000</v>
      </c>
      <c r="J7" s="13"/>
      <c r="K7" s="26"/>
      <c r="L7" s="27"/>
    </row>
    <row r="8" ht="150" spans="1:12">
      <c r="A8" s="9">
        <v>6</v>
      </c>
      <c r="B8" s="10" t="s">
        <v>30</v>
      </c>
      <c r="C8" s="11" t="str">
        <f>_xlfn.DISPIMG("ID_389B283663A6481F823F3F1EE3431E04",1)</f>
        <v>=DISPIMG("ID_389B283663A6481F823F3F1EE3431E04",1)</v>
      </c>
      <c r="D8" s="10" t="s">
        <v>31</v>
      </c>
      <c r="E8" s="12" t="s">
        <v>32</v>
      </c>
      <c r="F8" s="10">
        <v>10</v>
      </c>
      <c r="G8" s="10" t="s">
        <v>20</v>
      </c>
      <c r="H8" s="13">
        <v>850</v>
      </c>
      <c r="I8" s="13">
        <f t="shared" si="0"/>
        <v>8500</v>
      </c>
      <c r="J8" s="13"/>
      <c r="K8" s="26"/>
      <c r="L8" s="27"/>
    </row>
    <row r="9" ht="135" spans="1:12">
      <c r="A9" s="9">
        <v>7</v>
      </c>
      <c r="B9" s="10" t="s">
        <v>33</v>
      </c>
      <c r="C9" s="11" t="str">
        <f>_xlfn.DISPIMG("ID_54EAD94D9BB24876B5B43897958F2178",1)</f>
        <v>=DISPIMG("ID_54EAD94D9BB24876B5B43897958F2178",1)</v>
      </c>
      <c r="D9" s="10" t="s">
        <v>34</v>
      </c>
      <c r="E9" s="12" t="s">
        <v>35</v>
      </c>
      <c r="F9" s="10">
        <v>50</v>
      </c>
      <c r="G9" s="10" t="s">
        <v>36</v>
      </c>
      <c r="H9" s="13">
        <v>760</v>
      </c>
      <c r="I9" s="13">
        <f t="shared" si="0"/>
        <v>38000</v>
      </c>
      <c r="J9" s="13"/>
      <c r="K9" s="26"/>
      <c r="L9" s="27"/>
    </row>
    <row r="10" ht="133.5" spans="1:12">
      <c r="A10" s="9">
        <v>8</v>
      </c>
      <c r="B10" s="14" t="s">
        <v>37</v>
      </c>
      <c r="C10" s="15" t="str">
        <f>_xlfn.DISPIMG("ID_56F8F2C819274BB7A882E603A9192040",1)</f>
        <v>=DISPIMG("ID_56F8F2C819274BB7A882E603A9192040",1)</v>
      </c>
      <c r="D10" s="10" t="s">
        <v>34</v>
      </c>
      <c r="E10" s="12" t="s">
        <v>38</v>
      </c>
      <c r="F10" s="10">
        <v>2</v>
      </c>
      <c r="G10" s="10" t="s">
        <v>36</v>
      </c>
      <c r="H10" s="13">
        <v>1350</v>
      </c>
      <c r="I10" s="13">
        <f t="shared" si="0"/>
        <v>2700</v>
      </c>
      <c r="J10" s="13"/>
      <c r="K10" s="26"/>
      <c r="L10" s="27"/>
    </row>
    <row r="11" ht="114" spans="1:12">
      <c r="A11" s="9">
        <v>9</v>
      </c>
      <c r="B11" s="10" t="s">
        <v>39</v>
      </c>
      <c r="C11" s="11" t="str">
        <f>_xlfn.DISPIMG("ID_99C1A304461D4D069F8F1031ADD78560",1)</f>
        <v>=DISPIMG("ID_99C1A304461D4D069F8F1031ADD78560",1)</v>
      </c>
      <c r="D11" s="10" t="s">
        <v>40</v>
      </c>
      <c r="E11" s="12" t="s">
        <v>41</v>
      </c>
      <c r="F11" s="10">
        <v>17</v>
      </c>
      <c r="G11" s="10" t="s">
        <v>20</v>
      </c>
      <c r="H11" s="13">
        <v>280</v>
      </c>
      <c r="I11" s="13">
        <f t="shared" si="0"/>
        <v>4760</v>
      </c>
      <c r="J11" s="13"/>
      <c r="K11" s="26"/>
      <c r="L11" s="27"/>
    </row>
    <row r="12" ht="135" spans="1:12">
      <c r="A12" s="9">
        <v>10</v>
      </c>
      <c r="B12" s="16" t="s">
        <v>42</v>
      </c>
      <c r="C12" s="11" t="str">
        <f>_xlfn.DISPIMG("ID_ED78E607174F43E0B41650421EA2A6E8",1)</f>
        <v>=DISPIMG("ID_ED78E607174F43E0B41650421EA2A6E8",1)</v>
      </c>
      <c r="D12" s="14" t="s">
        <v>43</v>
      </c>
      <c r="E12" s="12" t="s">
        <v>44</v>
      </c>
      <c r="F12" s="10">
        <v>2</v>
      </c>
      <c r="G12" s="10" t="s">
        <v>45</v>
      </c>
      <c r="H12" s="13">
        <v>1800</v>
      </c>
      <c r="I12" s="13">
        <f t="shared" si="0"/>
        <v>3600</v>
      </c>
      <c r="J12" s="13"/>
      <c r="K12" s="26"/>
      <c r="L12" s="27"/>
    </row>
    <row r="13" ht="120" spans="1:12">
      <c r="A13" s="9">
        <v>11</v>
      </c>
      <c r="B13" s="10" t="s">
        <v>46</v>
      </c>
      <c r="C13" s="15" t="str">
        <f>_xlfn.DISPIMG("ID_BD1E441CC80A4C3793D67D483245A688",1)</f>
        <v>=DISPIMG("ID_BD1E441CC80A4C3793D67D483245A688",1)</v>
      </c>
      <c r="D13" s="10" t="s">
        <v>47</v>
      </c>
      <c r="E13" s="12" t="s">
        <v>48</v>
      </c>
      <c r="F13" s="10">
        <v>8</v>
      </c>
      <c r="G13" s="10" t="s">
        <v>36</v>
      </c>
      <c r="H13" s="13">
        <v>950</v>
      </c>
      <c r="I13" s="13">
        <f t="shared" si="0"/>
        <v>7600</v>
      </c>
      <c r="J13" s="13"/>
      <c r="K13" s="26"/>
      <c r="L13" s="27"/>
    </row>
    <row r="14" ht="120" spans="1:12">
      <c r="A14" s="9">
        <v>12</v>
      </c>
      <c r="B14" s="10" t="s">
        <v>49</v>
      </c>
      <c r="C14" s="11" t="str">
        <f>_xlfn.DISPIMG("ID_7C5291E7C40646EDBD676A9393F6C3A9",1)</f>
        <v>=DISPIMG("ID_7C5291E7C40646EDBD676A9393F6C3A9",1)</v>
      </c>
      <c r="D14" s="10" t="s">
        <v>50</v>
      </c>
      <c r="E14" s="12" t="s">
        <v>51</v>
      </c>
      <c r="F14" s="10">
        <v>5</v>
      </c>
      <c r="G14" s="10" t="s">
        <v>36</v>
      </c>
      <c r="H14" s="13">
        <v>550</v>
      </c>
      <c r="I14" s="13">
        <f t="shared" si="0"/>
        <v>2750</v>
      </c>
      <c r="J14" s="13"/>
      <c r="K14" s="26"/>
      <c r="L14" s="28"/>
    </row>
    <row r="15" ht="120" spans="1:12">
      <c r="A15" s="9">
        <v>13</v>
      </c>
      <c r="B15" s="10" t="s">
        <v>52</v>
      </c>
      <c r="C15" s="15" t="str">
        <f>_xlfn.DISPIMG("ID_9BBD82A7F55B4A6B84C8130041DAA5C9",1)</f>
        <v>=DISPIMG("ID_9BBD82A7F55B4A6B84C8130041DAA5C9",1)</v>
      </c>
      <c r="D15" s="10" t="s">
        <v>50</v>
      </c>
      <c r="E15" s="12" t="s">
        <v>53</v>
      </c>
      <c r="F15" s="10">
        <v>3</v>
      </c>
      <c r="G15" s="10" t="s">
        <v>36</v>
      </c>
      <c r="H15" s="13">
        <v>450</v>
      </c>
      <c r="I15" s="13">
        <f t="shared" si="0"/>
        <v>1350</v>
      </c>
      <c r="J15" s="13"/>
      <c r="K15" s="26"/>
      <c r="L15" s="27"/>
    </row>
    <row r="16" ht="72" spans="1:12">
      <c r="A16" s="9">
        <v>14</v>
      </c>
      <c r="B16" s="14" t="s">
        <v>54</v>
      </c>
      <c r="C16" s="17" t="str">
        <f>_xlfn.DISPIMG("ID_FAA23B3E7BBA425EBFA61EF886F94FD7",1)</f>
        <v>=DISPIMG("ID_FAA23B3E7BBA425EBFA61EF886F94FD7",1)</v>
      </c>
      <c r="D16" s="14" t="s">
        <v>55</v>
      </c>
      <c r="E16" s="12" t="s">
        <v>56</v>
      </c>
      <c r="F16" s="14">
        <v>1</v>
      </c>
      <c r="G16" s="14" t="s">
        <v>36</v>
      </c>
      <c r="H16" s="13">
        <v>1850</v>
      </c>
      <c r="I16" s="13">
        <f t="shared" si="0"/>
        <v>1850</v>
      </c>
      <c r="J16" s="13"/>
      <c r="K16" s="26"/>
      <c r="L16" s="27"/>
    </row>
    <row r="17" ht="102" spans="1:12">
      <c r="A17" s="9">
        <v>15</v>
      </c>
      <c r="B17" s="14" t="s">
        <v>57</v>
      </c>
      <c r="C17" s="11" t="str">
        <f>_xlfn.DISPIMG("ID_D2CB323BB5C94077BE4A24DC7FE6660D",1)</f>
        <v>=DISPIMG("ID_D2CB323BB5C94077BE4A24DC7FE6660D",1)</v>
      </c>
      <c r="D17" s="10" t="s">
        <v>58</v>
      </c>
      <c r="E17" s="12" t="s">
        <v>59</v>
      </c>
      <c r="F17" s="10">
        <v>2</v>
      </c>
      <c r="G17" s="10" t="s">
        <v>36</v>
      </c>
      <c r="H17" s="13">
        <v>1450</v>
      </c>
      <c r="I17" s="13">
        <f t="shared" si="0"/>
        <v>2900</v>
      </c>
      <c r="J17" s="13"/>
      <c r="K17" s="26"/>
      <c r="L17" s="27"/>
    </row>
    <row r="18" ht="102" spans="1:12">
      <c r="A18" s="9">
        <v>16</v>
      </c>
      <c r="B18" s="16" t="s">
        <v>60</v>
      </c>
      <c r="C18" s="17" t="str">
        <f>_xlfn.DISPIMG("ID_B5FD17E59DFF466AB56D49DC68A25194",1)</f>
        <v>=DISPIMG("ID_B5FD17E59DFF466AB56D49DC68A25194",1)</v>
      </c>
      <c r="D18" s="14" t="s">
        <v>61</v>
      </c>
      <c r="E18" s="12" t="s">
        <v>59</v>
      </c>
      <c r="F18" s="14">
        <v>2</v>
      </c>
      <c r="G18" s="14" t="s">
        <v>36</v>
      </c>
      <c r="H18" s="13">
        <v>600</v>
      </c>
      <c r="I18" s="13">
        <f t="shared" si="0"/>
        <v>1200</v>
      </c>
      <c r="J18" s="13"/>
      <c r="K18" s="26"/>
      <c r="L18" s="27"/>
    </row>
    <row r="19" ht="84" spans="1:12">
      <c r="A19" s="9">
        <v>17</v>
      </c>
      <c r="B19" s="16" t="s">
        <v>62</v>
      </c>
      <c r="C19" s="17" t="str">
        <f>_xlfn.DISPIMG("ID_D37396D8665B4EBC99A481E13C2009A7",1)</f>
        <v>=DISPIMG("ID_D37396D8665B4EBC99A481E13C2009A7",1)</v>
      </c>
      <c r="D19" s="14" t="s">
        <v>63</v>
      </c>
      <c r="E19" s="12" t="s">
        <v>64</v>
      </c>
      <c r="F19" s="14">
        <v>3</v>
      </c>
      <c r="G19" s="14" t="s">
        <v>36</v>
      </c>
      <c r="H19" s="13">
        <v>1350</v>
      </c>
      <c r="I19" s="13">
        <f t="shared" si="0"/>
        <v>4050</v>
      </c>
      <c r="J19" s="13"/>
      <c r="K19" s="26"/>
      <c r="L19" s="27"/>
    </row>
    <row r="20" ht="115.5" spans="1:12">
      <c r="A20" s="9">
        <v>18</v>
      </c>
      <c r="B20" s="16" t="s">
        <v>65</v>
      </c>
      <c r="C20" s="11" t="str">
        <f>_xlfn.DISPIMG("ID_037047F960A14ED5B296F214DFAD7EB0",1)</f>
        <v>=DISPIMG("ID_037047F960A14ED5B296F214DFAD7EB0",1)</v>
      </c>
      <c r="D20" s="10" t="s">
        <v>66</v>
      </c>
      <c r="E20" s="12" t="s">
        <v>67</v>
      </c>
      <c r="F20" s="10">
        <v>2</v>
      </c>
      <c r="G20" s="14" t="s">
        <v>36</v>
      </c>
      <c r="H20" s="13">
        <v>2020</v>
      </c>
      <c r="I20" s="13">
        <f t="shared" si="0"/>
        <v>4040</v>
      </c>
      <c r="J20" s="13"/>
      <c r="K20" s="26"/>
      <c r="L20" s="27"/>
    </row>
    <row r="21" ht="180" spans="1:12">
      <c r="A21" s="9">
        <v>19</v>
      </c>
      <c r="B21" s="18" t="s">
        <v>68</v>
      </c>
      <c r="C21" s="11" t="str">
        <f>_xlfn.DISPIMG("ID_C8C836C93AB94356939114A4510D586E",1)</f>
        <v>=DISPIMG("ID_C8C836C93AB94356939114A4510D586E",1)</v>
      </c>
      <c r="D21" s="10" t="s">
        <v>69</v>
      </c>
      <c r="E21" s="12" t="s">
        <v>70</v>
      </c>
      <c r="F21" s="10">
        <v>10</v>
      </c>
      <c r="G21" s="14" t="s">
        <v>36</v>
      </c>
      <c r="H21" s="13">
        <v>2650</v>
      </c>
      <c r="I21" s="13">
        <f t="shared" si="0"/>
        <v>26500</v>
      </c>
      <c r="J21" s="13"/>
      <c r="K21" s="26"/>
      <c r="L21" s="27"/>
    </row>
    <row r="22" ht="222" spans="1:12">
      <c r="A22" s="9">
        <v>20</v>
      </c>
      <c r="B22" s="14" t="s">
        <v>71</v>
      </c>
      <c r="C22" s="11" t="str">
        <f>_xlfn.DISPIMG("ID_72B1121811734CCCAE201C11DDF6D0A8",1)</f>
        <v>=DISPIMG("ID_72B1121811734CCCAE201C11DDF6D0A8",1)</v>
      </c>
      <c r="D22" s="14" t="s">
        <v>72</v>
      </c>
      <c r="E22" s="19" t="s">
        <v>73</v>
      </c>
      <c r="F22" s="20">
        <v>5</v>
      </c>
      <c r="G22" s="20" t="s">
        <v>74</v>
      </c>
      <c r="H22" s="13">
        <v>2800</v>
      </c>
      <c r="I22" s="13">
        <f t="shared" si="0"/>
        <v>14000</v>
      </c>
      <c r="J22" s="13"/>
      <c r="K22" s="26"/>
      <c r="L22" s="27"/>
    </row>
    <row r="23" ht="150" spans="1:12">
      <c r="A23" s="9">
        <v>21</v>
      </c>
      <c r="B23" s="10" t="s">
        <v>75</v>
      </c>
      <c r="C23" s="11" t="str">
        <f>_xlfn.DISPIMG("ID_364B09AB9A6340FC9451DF711BCB7B72",1)</f>
        <v>=DISPIMG("ID_364B09AB9A6340FC9451DF711BCB7B72",1)</v>
      </c>
      <c r="D23" s="10" t="s">
        <v>76</v>
      </c>
      <c r="E23" s="12" t="s">
        <v>77</v>
      </c>
      <c r="F23" s="10">
        <v>15</v>
      </c>
      <c r="G23" s="10" t="s">
        <v>36</v>
      </c>
      <c r="H23" s="13">
        <v>1780</v>
      </c>
      <c r="I23" s="13">
        <f t="shared" si="0"/>
        <v>26700</v>
      </c>
      <c r="J23" s="13"/>
      <c r="K23" s="26"/>
      <c r="L23" s="27"/>
    </row>
    <row r="24" ht="135" spans="1:12">
      <c r="A24" s="9">
        <v>22</v>
      </c>
      <c r="B24" s="10" t="s">
        <v>78</v>
      </c>
      <c r="C24" s="11" t="str">
        <f>_xlfn.DISPIMG("ID_A1DD42AE2C3B4575811BBE09EA8ECB66",1)</f>
        <v>=DISPIMG("ID_A1DD42AE2C3B4575811BBE09EA8ECB66",1)</v>
      </c>
      <c r="D24" s="10" t="s">
        <v>79</v>
      </c>
      <c r="E24" s="12" t="s">
        <v>80</v>
      </c>
      <c r="F24" s="10">
        <v>20</v>
      </c>
      <c r="G24" s="10" t="s">
        <v>36</v>
      </c>
      <c r="H24" s="13">
        <v>2060</v>
      </c>
      <c r="I24" s="13">
        <f t="shared" si="0"/>
        <v>41200</v>
      </c>
      <c r="J24" s="13"/>
      <c r="K24" s="26"/>
      <c r="L24" s="27"/>
    </row>
    <row r="25" ht="150" spans="1:12">
      <c r="A25" s="9">
        <v>23</v>
      </c>
      <c r="B25" s="10" t="s">
        <v>81</v>
      </c>
      <c r="C25" s="11" t="str">
        <f>_xlfn.DISPIMG("ID_B28EBE1969D4479C8F836A670C177428",1)</f>
        <v>=DISPIMG("ID_B28EBE1969D4479C8F836A670C177428",1)</v>
      </c>
      <c r="D25" s="10" t="s">
        <v>82</v>
      </c>
      <c r="E25" s="12" t="s">
        <v>83</v>
      </c>
      <c r="F25" s="10">
        <v>15</v>
      </c>
      <c r="G25" s="10" t="s">
        <v>36</v>
      </c>
      <c r="H25" s="13">
        <v>1380</v>
      </c>
      <c r="I25" s="13">
        <f t="shared" si="0"/>
        <v>20700</v>
      </c>
      <c r="J25" s="13"/>
      <c r="K25" s="26"/>
      <c r="L25" s="27"/>
    </row>
    <row r="26" ht="120" spans="1:12">
      <c r="A26" s="9">
        <v>24</v>
      </c>
      <c r="B26" s="10" t="s">
        <v>84</v>
      </c>
      <c r="C26" s="11" t="str">
        <f>_xlfn.DISPIMG("ID_25033F0F365E47219EA79F71DDF00E97",1)</f>
        <v>=DISPIMG("ID_25033F0F365E47219EA79F71DDF00E97",1)</v>
      </c>
      <c r="D26" s="10" t="s">
        <v>85</v>
      </c>
      <c r="E26" s="12" t="s">
        <v>86</v>
      </c>
      <c r="F26" s="10">
        <v>24</v>
      </c>
      <c r="G26" s="10" t="s">
        <v>36</v>
      </c>
      <c r="H26" s="13">
        <v>400</v>
      </c>
      <c r="I26" s="13">
        <f t="shared" si="0"/>
        <v>9600</v>
      </c>
      <c r="J26" s="13"/>
      <c r="K26" s="26"/>
      <c r="L26" s="27"/>
    </row>
    <row r="27" ht="103.5" spans="1:12">
      <c r="A27" s="9">
        <v>25</v>
      </c>
      <c r="B27" s="10" t="s">
        <v>87</v>
      </c>
      <c r="C27" s="11" t="str">
        <f>_xlfn.DISPIMG("ID_1FB57EB9050F4D25BEF4C04580990AA2",1)</f>
        <v>=DISPIMG("ID_1FB57EB9050F4D25BEF4C04580990AA2",1)</v>
      </c>
      <c r="D27" s="10" t="s">
        <v>88</v>
      </c>
      <c r="E27" s="12" t="s">
        <v>89</v>
      </c>
      <c r="F27" s="10">
        <v>4</v>
      </c>
      <c r="G27" s="10" t="s">
        <v>36</v>
      </c>
      <c r="H27" s="13">
        <v>260</v>
      </c>
      <c r="I27" s="13">
        <f t="shared" si="0"/>
        <v>1040</v>
      </c>
      <c r="J27" s="13"/>
      <c r="K27" s="26"/>
      <c r="L27" s="27"/>
    </row>
    <row r="28" ht="72" spans="1:12">
      <c r="A28" s="9">
        <v>26</v>
      </c>
      <c r="B28" s="14" t="s">
        <v>90</v>
      </c>
      <c r="C28" s="17" t="str">
        <f>_xlfn.DISPIMG("ID_664DCC61CF6246EBB476AD3C4E090598",1)</f>
        <v>=DISPIMG("ID_664DCC61CF6246EBB476AD3C4E090598",1)</v>
      </c>
      <c r="D28" s="14" t="s">
        <v>91</v>
      </c>
      <c r="E28" s="12" t="s">
        <v>92</v>
      </c>
      <c r="F28" s="14">
        <v>2</v>
      </c>
      <c r="G28" s="14" t="s">
        <v>36</v>
      </c>
      <c r="H28" s="13">
        <v>500</v>
      </c>
      <c r="I28" s="13">
        <f t="shared" si="0"/>
        <v>1000</v>
      </c>
      <c r="J28" s="13"/>
      <c r="K28" s="26"/>
      <c r="L28" s="27"/>
    </row>
    <row r="29" ht="103.5" spans="1:12">
      <c r="A29" s="9">
        <v>27</v>
      </c>
      <c r="B29" s="10" t="s">
        <v>93</v>
      </c>
      <c r="C29" s="11" t="str">
        <f>_xlfn.DISPIMG("ID_6D5288AA24874B1AA401FA8DB2E12B5B",1)</f>
        <v>=DISPIMG("ID_6D5288AA24874B1AA401FA8DB2E12B5B",1)</v>
      </c>
      <c r="D29" s="10" t="s">
        <v>94</v>
      </c>
      <c r="E29" s="12" t="s">
        <v>95</v>
      </c>
      <c r="F29" s="10">
        <v>7</v>
      </c>
      <c r="G29" s="10" t="s">
        <v>36</v>
      </c>
      <c r="H29" s="13">
        <v>200</v>
      </c>
      <c r="I29" s="13">
        <f t="shared" si="0"/>
        <v>1400</v>
      </c>
      <c r="J29" s="13"/>
      <c r="K29" s="26"/>
      <c r="L29" s="27"/>
    </row>
    <row r="30" ht="73.55" spans="1:12">
      <c r="A30" s="9">
        <v>28</v>
      </c>
      <c r="B30" s="10" t="s">
        <v>96</v>
      </c>
      <c r="C30" s="11" t="str">
        <f>_xlfn.DISPIMG("ID_272C2D8F8DD4476FBD025DCF192B84AA",1)</f>
        <v>=DISPIMG("ID_272C2D8F8DD4476FBD025DCF192B84AA",1)</v>
      </c>
      <c r="D30" s="10" t="s">
        <v>97</v>
      </c>
      <c r="E30" s="12" t="s">
        <v>98</v>
      </c>
      <c r="F30" s="10">
        <v>62</v>
      </c>
      <c r="G30" s="10" t="s">
        <v>36</v>
      </c>
      <c r="H30" s="13">
        <v>100</v>
      </c>
      <c r="I30" s="13">
        <f t="shared" si="0"/>
        <v>6200</v>
      </c>
      <c r="J30" s="13"/>
      <c r="K30" s="26"/>
      <c r="L30" s="27"/>
    </row>
    <row r="31" ht="103.5" spans="1:12">
      <c r="A31" s="9">
        <v>29</v>
      </c>
      <c r="B31" s="14" t="s">
        <v>99</v>
      </c>
      <c r="C31" s="11" t="str">
        <f>_xlfn.DISPIMG("ID_B4E5FA1D4DE546F49D543F4498AEA53A",1)</f>
        <v>=DISPIMG("ID_B4E5FA1D4DE546F49D543F4498AEA53A",1)</v>
      </c>
      <c r="D31" s="14" t="s">
        <v>100</v>
      </c>
      <c r="E31" s="12" t="s">
        <v>101</v>
      </c>
      <c r="F31" s="10">
        <v>120</v>
      </c>
      <c r="G31" s="10" t="s">
        <v>36</v>
      </c>
      <c r="H31" s="13">
        <v>330</v>
      </c>
      <c r="I31" s="13">
        <f t="shared" si="0"/>
        <v>39600</v>
      </c>
      <c r="J31" s="13"/>
      <c r="K31" s="26"/>
      <c r="L31" s="27"/>
    </row>
    <row r="32" ht="72" spans="1:12">
      <c r="A32" s="9">
        <v>30</v>
      </c>
      <c r="B32" s="14" t="s">
        <v>102</v>
      </c>
      <c r="C32" s="11" t="str">
        <f>_xlfn.DISPIMG("ID_C4E096C41C7A48778C110B175D05C835",1)</f>
        <v>=DISPIMG("ID_C4E096C41C7A48778C110B175D05C835",1)</v>
      </c>
      <c r="D32" s="14" t="s">
        <v>103</v>
      </c>
      <c r="E32" s="19" t="s">
        <v>56</v>
      </c>
      <c r="F32" s="20">
        <v>3</v>
      </c>
      <c r="G32" s="20" t="s">
        <v>36</v>
      </c>
      <c r="H32" s="13">
        <v>160</v>
      </c>
      <c r="I32" s="13">
        <f t="shared" si="0"/>
        <v>480</v>
      </c>
      <c r="J32" s="13"/>
      <c r="K32" s="26"/>
      <c r="L32" s="27"/>
    </row>
    <row r="33" ht="73.5" spans="1:12">
      <c r="A33" s="9">
        <v>31</v>
      </c>
      <c r="B33" s="10" t="s">
        <v>104</v>
      </c>
      <c r="C33" s="11" t="str">
        <f>_xlfn.DISPIMG("ID_08993A209F5641939BBA908AB7202D36",1)</f>
        <v>=DISPIMG("ID_08993A209F5641939BBA908AB7202D36",1)</v>
      </c>
      <c r="D33" s="10" t="s">
        <v>105</v>
      </c>
      <c r="E33" s="12" t="s">
        <v>106</v>
      </c>
      <c r="F33" s="10">
        <v>21</v>
      </c>
      <c r="G33" s="10" t="s">
        <v>36</v>
      </c>
      <c r="H33" s="13">
        <v>165</v>
      </c>
      <c r="I33" s="13">
        <f t="shared" si="0"/>
        <v>3465</v>
      </c>
      <c r="J33" s="13"/>
      <c r="K33" s="26"/>
      <c r="L33" s="27"/>
    </row>
    <row r="34" ht="54.05" spans="1:12">
      <c r="A34" s="9">
        <v>32</v>
      </c>
      <c r="B34" s="14" t="s">
        <v>107</v>
      </c>
      <c r="C34" s="11" t="str">
        <f>_xlfn.DISPIMG("ID_9076FBE7599240A3A3546924BA1BECD5",1)</f>
        <v>=DISPIMG("ID_9076FBE7599240A3A3546924BA1BECD5",1)</v>
      </c>
      <c r="D34" s="14" t="s">
        <v>108</v>
      </c>
      <c r="E34" s="12" t="s">
        <v>109</v>
      </c>
      <c r="F34" s="10">
        <v>10</v>
      </c>
      <c r="G34" s="10" t="s">
        <v>36</v>
      </c>
      <c r="H34" s="13">
        <v>200</v>
      </c>
      <c r="I34" s="13">
        <f t="shared" si="0"/>
        <v>2000</v>
      </c>
      <c r="J34" s="13"/>
      <c r="K34" s="26"/>
      <c r="L34" s="27"/>
    </row>
    <row r="35" ht="64.55" spans="1:12">
      <c r="A35" s="9">
        <v>33</v>
      </c>
      <c r="B35" s="14" t="s">
        <v>110</v>
      </c>
      <c r="C35" s="10" t="str">
        <f>_xlfn.DISPIMG("ID_DFB0F3F46CD249939607D6EB38217836",1)</f>
        <v>=DISPIMG("ID_DFB0F3F46CD249939607D6EB38217836",1)</v>
      </c>
      <c r="D35" s="14" t="s">
        <v>111</v>
      </c>
      <c r="E35" s="12" t="s">
        <v>112</v>
      </c>
      <c r="F35" s="10">
        <v>20</v>
      </c>
      <c r="G35" s="11" t="s">
        <v>36</v>
      </c>
      <c r="H35" s="13">
        <v>95</v>
      </c>
      <c r="I35" s="13">
        <f t="shared" si="0"/>
        <v>1900</v>
      </c>
      <c r="J35" s="13"/>
      <c r="K35" s="26"/>
      <c r="L35" s="28"/>
    </row>
    <row r="36" ht="148.5" spans="1:12">
      <c r="A36" s="9">
        <v>34</v>
      </c>
      <c r="B36" s="16" t="s">
        <v>113</v>
      </c>
      <c r="C36" s="11" t="str">
        <f>_xlfn.DISPIMG("ID_883086FE7C2D49D09D73343310194414",1)</f>
        <v>=DISPIMG("ID_883086FE7C2D49D09D73343310194414",1)</v>
      </c>
      <c r="D36" s="10" t="s">
        <v>114</v>
      </c>
      <c r="E36" s="12" t="s">
        <v>115</v>
      </c>
      <c r="F36" s="21">
        <v>2</v>
      </c>
      <c r="G36" s="21" t="s">
        <v>36</v>
      </c>
      <c r="H36" s="13">
        <v>850</v>
      </c>
      <c r="I36" s="13">
        <f t="shared" ref="I36:I67" si="1">F36*H36</f>
        <v>1700</v>
      </c>
      <c r="J36" s="13"/>
      <c r="K36" s="26"/>
      <c r="L36" s="27"/>
    </row>
    <row r="37" ht="135" spans="1:12">
      <c r="A37" s="9">
        <v>35</v>
      </c>
      <c r="B37" s="16" t="s">
        <v>116</v>
      </c>
      <c r="C37" s="11" t="str">
        <f>_xlfn.DISPIMG("ID_420C272378F6415B954C17C48992007F",1)</f>
        <v>=DISPIMG("ID_420C272378F6415B954C17C48992007F",1)</v>
      </c>
      <c r="D37" s="10" t="s">
        <v>117</v>
      </c>
      <c r="E37" s="12" t="s">
        <v>118</v>
      </c>
      <c r="F37" s="21">
        <v>1</v>
      </c>
      <c r="G37" s="21" t="s">
        <v>36</v>
      </c>
      <c r="H37" s="13">
        <v>820</v>
      </c>
      <c r="I37" s="13">
        <f t="shared" si="1"/>
        <v>820</v>
      </c>
      <c r="J37" s="13"/>
      <c r="K37" s="26"/>
      <c r="L37" s="27"/>
    </row>
    <row r="38" ht="148.5" spans="1:12">
      <c r="A38" s="9">
        <v>36</v>
      </c>
      <c r="B38" s="16" t="s">
        <v>119</v>
      </c>
      <c r="C38" s="11" t="str">
        <f>_xlfn.DISPIMG("ID_D6435ECCB925448F8898FAC398376FCE",1)</f>
        <v>=DISPIMG("ID_D6435ECCB925448F8898FAC398376FCE",1)</v>
      </c>
      <c r="D38" s="10" t="s">
        <v>120</v>
      </c>
      <c r="E38" s="12" t="s">
        <v>121</v>
      </c>
      <c r="F38" s="21">
        <v>1</v>
      </c>
      <c r="G38" s="21" t="s">
        <v>36</v>
      </c>
      <c r="H38" s="13">
        <v>950</v>
      </c>
      <c r="I38" s="13">
        <f t="shared" si="1"/>
        <v>950</v>
      </c>
      <c r="J38" s="13"/>
      <c r="K38" s="26"/>
      <c r="L38" s="27"/>
    </row>
    <row r="39" ht="118.5" spans="1:12">
      <c r="A39" s="9">
        <v>37</v>
      </c>
      <c r="B39" s="14" t="s">
        <v>122</v>
      </c>
      <c r="C39" s="11" t="str">
        <f>_xlfn.DISPIMG("ID_28088561423545F4922592C0C4C35339",1)</f>
        <v>=DISPIMG("ID_28088561423545F4922592C0C4C35339",1)</v>
      </c>
      <c r="D39" s="14" t="s">
        <v>123</v>
      </c>
      <c r="E39" s="12" t="s">
        <v>124</v>
      </c>
      <c r="F39" s="21">
        <v>1</v>
      </c>
      <c r="G39" s="21" t="s">
        <v>36</v>
      </c>
      <c r="H39" s="13">
        <v>860</v>
      </c>
      <c r="I39" s="13">
        <f t="shared" si="1"/>
        <v>860</v>
      </c>
      <c r="J39" s="13"/>
      <c r="K39" s="26"/>
      <c r="L39" s="27"/>
    </row>
    <row r="40" ht="68.25" spans="1:12">
      <c r="A40" s="9">
        <v>38</v>
      </c>
      <c r="B40" s="14" t="s">
        <v>125</v>
      </c>
      <c r="C40" s="11" t="str">
        <f>_xlfn.DISPIMG("ID_F908633E7F9E457BAFC328180795324D",1)</f>
        <v>=DISPIMG("ID_F908633E7F9E457BAFC328180795324D",1)</v>
      </c>
      <c r="D40" s="10" t="s">
        <v>126</v>
      </c>
      <c r="E40" s="12" t="s">
        <v>127</v>
      </c>
      <c r="F40" s="21">
        <v>2</v>
      </c>
      <c r="G40" s="21" t="s">
        <v>36</v>
      </c>
      <c r="H40" s="13">
        <v>900</v>
      </c>
      <c r="I40" s="13">
        <f t="shared" si="1"/>
        <v>1800</v>
      </c>
      <c r="J40" s="13"/>
      <c r="K40" s="26"/>
      <c r="L40" s="27"/>
    </row>
    <row r="41" ht="193.5" spans="1:12">
      <c r="A41" s="9">
        <v>39</v>
      </c>
      <c r="B41" s="16" t="s">
        <v>128</v>
      </c>
      <c r="C41" s="15" t="str">
        <f>_xlfn.DISPIMG("ID_CC4E604B816C4A13B950C88F92E38DE9",1)</f>
        <v>=DISPIMG("ID_CC4E604B816C4A13B950C88F92E38DE9",1)</v>
      </c>
      <c r="D41" s="10" t="s">
        <v>129</v>
      </c>
      <c r="E41" s="12" t="s">
        <v>130</v>
      </c>
      <c r="F41" s="10">
        <v>2</v>
      </c>
      <c r="G41" s="10" t="s">
        <v>36</v>
      </c>
      <c r="H41" s="13">
        <v>1700</v>
      </c>
      <c r="I41" s="13">
        <f t="shared" si="1"/>
        <v>3400</v>
      </c>
      <c r="J41" s="13"/>
      <c r="K41" s="26"/>
      <c r="L41" s="27"/>
    </row>
    <row r="42" ht="120" spans="1:12">
      <c r="A42" s="9">
        <v>40</v>
      </c>
      <c r="B42" s="14" t="s">
        <v>131</v>
      </c>
      <c r="C42" s="11" t="str">
        <f>_xlfn.DISPIMG("ID_D1BE2801E9354A72AD69C28477D2B42D",1)</f>
        <v>=DISPIMG("ID_D1BE2801E9354A72AD69C28477D2B42D",1)</v>
      </c>
      <c r="D42" s="10" t="s">
        <v>132</v>
      </c>
      <c r="E42" s="12" t="s">
        <v>133</v>
      </c>
      <c r="F42" s="10">
        <v>3</v>
      </c>
      <c r="G42" s="10" t="s">
        <v>45</v>
      </c>
      <c r="H42" s="13">
        <v>1250</v>
      </c>
      <c r="I42" s="13">
        <f t="shared" si="1"/>
        <v>3750</v>
      </c>
      <c r="J42" s="13"/>
      <c r="K42" s="26"/>
      <c r="L42" s="27"/>
    </row>
    <row r="43" ht="120" spans="1:12">
      <c r="A43" s="9">
        <v>41</v>
      </c>
      <c r="B43" s="14" t="s">
        <v>134</v>
      </c>
      <c r="C43" s="11" t="str">
        <f>_xlfn.DISPIMG("ID_0A7F07C241FA44278697EB9646A382A4",1)</f>
        <v>=DISPIMG("ID_0A7F07C241FA44278697EB9646A382A4",1)</v>
      </c>
      <c r="D43" s="14" t="s">
        <v>132</v>
      </c>
      <c r="E43" s="12" t="s">
        <v>135</v>
      </c>
      <c r="F43" s="10">
        <v>19</v>
      </c>
      <c r="G43" s="10" t="s">
        <v>45</v>
      </c>
      <c r="H43" s="13">
        <v>1200</v>
      </c>
      <c r="I43" s="13">
        <f t="shared" si="1"/>
        <v>22800</v>
      </c>
      <c r="J43" s="13"/>
      <c r="K43" s="26"/>
      <c r="L43" s="27"/>
    </row>
    <row r="44" ht="120" spans="1:12">
      <c r="A44" s="9">
        <v>42</v>
      </c>
      <c r="B44" s="14" t="s">
        <v>136</v>
      </c>
      <c r="C44" s="11" t="str">
        <f>_xlfn.DISPIMG("ID_46B0F74308444FB895B7422C92483394",1)</f>
        <v>=DISPIMG("ID_46B0F74308444FB895B7422C92483394",1)</v>
      </c>
      <c r="D44" s="10" t="s">
        <v>137</v>
      </c>
      <c r="E44" s="12" t="s">
        <v>138</v>
      </c>
      <c r="F44" s="10">
        <v>5</v>
      </c>
      <c r="G44" s="10" t="s">
        <v>45</v>
      </c>
      <c r="H44" s="13">
        <v>1420</v>
      </c>
      <c r="I44" s="13">
        <f t="shared" si="1"/>
        <v>7100</v>
      </c>
      <c r="J44" s="13"/>
      <c r="K44" s="26"/>
      <c r="L44" s="27"/>
    </row>
    <row r="45" ht="120" spans="1:12">
      <c r="A45" s="9">
        <v>43</v>
      </c>
      <c r="B45" s="14" t="s">
        <v>139</v>
      </c>
      <c r="C45" s="11" t="str">
        <f>_xlfn.DISPIMG("ID_4C9875826D2D44E79A29E58944EAC147",1)</f>
        <v>=DISPIMG("ID_4C9875826D2D44E79A29E58944EAC147",1)</v>
      </c>
      <c r="D45" s="10" t="s">
        <v>137</v>
      </c>
      <c r="E45" s="12" t="s">
        <v>140</v>
      </c>
      <c r="F45" s="10">
        <v>5</v>
      </c>
      <c r="G45" s="10" t="s">
        <v>45</v>
      </c>
      <c r="H45" s="13">
        <v>1600</v>
      </c>
      <c r="I45" s="13">
        <f t="shared" si="1"/>
        <v>8000</v>
      </c>
      <c r="J45" s="13"/>
      <c r="K45" s="26"/>
      <c r="L45" s="27"/>
    </row>
    <row r="46" ht="135" spans="1:12">
      <c r="A46" s="9">
        <v>44</v>
      </c>
      <c r="B46" s="14" t="s">
        <v>141</v>
      </c>
      <c r="C46" s="11" t="str">
        <f>_xlfn.DISPIMG("ID_740A60A806FB48D0A6834BFD15C6C3E5",1)</f>
        <v>=DISPIMG("ID_740A60A806FB48D0A6834BFD15C6C3E5",1)</v>
      </c>
      <c r="D46" s="14" t="s">
        <v>142</v>
      </c>
      <c r="E46" s="22" t="s">
        <v>143</v>
      </c>
      <c r="F46" s="10">
        <v>5</v>
      </c>
      <c r="G46" s="10" t="s">
        <v>45</v>
      </c>
      <c r="H46" s="13">
        <v>1230</v>
      </c>
      <c r="I46" s="13">
        <f t="shared" si="1"/>
        <v>6150</v>
      </c>
      <c r="J46" s="13"/>
      <c r="K46" s="26"/>
      <c r="L46" s="27"/>
    </row>
    <row r="47" ht="120" spans="1:12">
      <c r="A47" s="9">
        <v>45</v>
      </c>
      <c r="B47" s="14" t="s">
        <v>144</v>
      </c>
      <c r="C47" s="15" t="str">
        <f>_xlfn.DISPIMG("ID_7BF3015E388049C496D439E32A37B33B",1)</f>
        <v>=DISPIMG("ID_7BF3015E388049C496D439E32A37B33B",1)</v>
      </c>
      <c r="D47" s="14" t="s">
        <v>145</v>
      </c>
      <c r="E47" s="12" t="s">
        <v>146</v>
      </c>
      <c r="F47" s="10">
        <v>2</v>
      </c>
      <c r="G47" s="10" t="s">
        <v>45</v>
      </c>
      <c r="H47" s="13">
        <v>7200</v>
      </c>
      <c r="I47" s="13">
        <f t="shared" si="1"/>
        <v>14400</v>
      </c>
      <c r="J47" s="13"/>
      <c r="K47" s="26"/>
      <c r="L47" s="27"/>
    </row>
    <row r="48" ht="120" spans="1:12">
      <c r="A48" s="9">
        <v>46</v>
      </c>
      <c r="B48" s="14" t="s">
        <v>147</v>
      </c>
      <c r="C48" s="15" t="str">
        <f>_xlfn.DISPIMG("ID_BEF42DD20FEA4EE490F42C71F9E0DF6A",1)</f>
        <v>=DISPIMG("ID_BEF42DD20FEA4EE490F42C71F9E0DF6A",1)</v>
      </c>
      <c r="D48" s="14" t="s">
        <v>148</v>
      </c>
      <c r="E48" s="12" t="s">
        <v>149</v>
      </c>
      <c r="F48" s="10">
        <v>1</v>
      </c>
      <c r="G48" s="10" t="s">
        <v>45</v>
      </c>
      <c r="H48" s="13">
        <v>5800</v>
      </c>
      <c r="I48" s="13">
        <f t="shared" si="1"/>
        <v>5800</v>
      </c>
      <c r="J48" s="13"/>
      <c r="K48" s="26"/>
      <c r="L48" s="27"/>
    </row>
    <row r="49" ht="120" spans="1:12">
      <c r="A49" s="9">
        <v>47</v>
      </c>
      <c r="B49" s="14" t="s">
        <v>150</v>
      </c>
      <c r="C49" s="11" t="str">
        <f>_xlfn.DISPIMG("ID_B893189E1CC84F49B2A2A408E777DE39",1)</f>
        <v>=DISPIMG("ID_B893189E1CC84F49B2A2A408E777DE39",1)</v>
      </c>
      <c r="D49" s="14" t="s">
        <v>151</v>
      </c>
      <c r="E49" s="12" t="s">
        <v>152</v>
      </c>
      <c r="F49" s="10">
        <v>6</v>
      </c>
      <c r="G49" s="10" t="s">
        <v>45</v>
      </c>
      <c r="H49" s="13">
        <v>980</v>
      </c>
      <c r="I49" s="13">
        <f t="shared" si="1"/>
        <v>5880</v>
      </c>
      <c r="J49" s="13"/>
      <c r="K49" s="26"/>
      <c r="L49" s="27"/>
    </row>
    <row r="50" ht="120" spans="1:12">
      <c r="A50" s="9">
        <v>48</v>
      </c>
      <c r="B50" s="10" t="s">
        <v>153</v>
      </c>
      <c r="C50" s="11" t="str">
        <f>_xlfn.DISPIMG("ID_16D094CEC63A4586A99C7FAD7526F8B5",1)</f>
        <v>=DISPIMG("ID_16D094CEC63A4586A99C7FAD7526F8B5",1)</v>
      </c>
      <c r="D50" s="10" t="s">
        <v>34</v>
      </c>
      <c r="E50" s="12" t="s">
        <v>154</v>
      </c>
      <c r="F50" s="10">
        <v>4</v>
      </c>
      <c r="G50" s="10" t="s">
        <v>36</v>
      </c>
      <c r="H50" s="13">
        <v>550</v>
      </c>
      <c r="I50" s="13">
        <f t="shared" si="1"/>
        <v>2200</v>
      </c>
      <c r="J50" s="13"/>
      <c r="K50" s="26"/>
      <c r="L50" s="27"/>
    </row>
    <row r="51" ht="120" spans="1:12">
      <c r="A51" s="9">
        <v>49</v>
      </c>
      <c r="B51" s="10" t="s">
        <v>155</v>
      </c>
      <c r="C51" s="11" t="str">
        <f>_xlfn.DISPIMG("ID_4FC3D2D7E21D4B9AA869EB14773842C4",1)</f>
        <v>=DISPIMG("ID_4FC3D2D7E21D4B9AA869EB14773842C4",1)</v>
      </c>
      <c r="D51" s="10" t="s">
        <v>156</v>
      </c>
      <c r="E51" s="12" t="s">
        <v>157</v>
      </c>
      <c r="F51" s="10">
        <v>2</v>
      </c>
      <c r="G51" s="10" t="s">
        <v>36</v>
      </c>
      <c r="H51" s="13">
        <v>320</v>
      </c>
      <c r="I51" s="13">
        <f t="shared" si="1"/>
        <v>640</v>
      </c>
      <c r="J51" s="13"/>
      <c r="K51" s="26"/>
      <c r="L51" s="27"/>
    </row>
    <row r="52" ht="73.5" spans="1:12">
      <c r="A52" s="9">
        <v>50</v>
      </c>
      <c r="B52" s="10" t="s">
        <v>158</v>
      </c>
      <c r="C52" s="11" t="str">
        <f>_xlfn.DISPIMG("ID_BD800BD47AF84AA7A3E17D61ACFF763F",1)</f>
        <v>=DISPIMG("ID_BD800BD47AF84AA7A3E17D61ACFF763F",1)</v>
      </c>
      <c r="D52" s="10" t="s">
        <v>159</v>
      </c>
      <c r="E52" s="12" t="s">
        <v>160</v>
      </c>
      <c r="F52" s="10">
        <v>16</v>
      </c>
      <c r="G52" s="10" t="s">
        <v>36</v>
      </c>
      <c r="H52" s="13">
        <v>300</v>
      </c>
      <c r="I52" s="13">
        <f t="shared" si="1"/>
        <v>4800</v>
      </c>
      <c r="J52" s="13"/>
      <c r="K52" s="26"/>
      <c r="L52" s="27"/>
    </row>
    <row r="53" ht="180" spans="1:12">
      <c r="A53" s="9">
        <v>51</v>
      </c>
      <c r="B53" s="10" t="s">
        <v>161</v>
      </c>
      <c r="C53" s="11" t="str">
        <f>_xlfn.DISPIMG("ID_B132ED299AEE48BDBF313E4EAA6F5B95",1)</f>
        <v>=DISPIMG("ID_B132ED299AEE48BDBF313E4EAA6F5B95",1)</v>
      </c>
      <c r="D53" s="10" t="s">
        <v>162</v>
      </c>
      <c r="E53" s="12" t="s">
        <v>163</v>
      </c>
      <c r="F53" s="10">
        <v>15</v>
      </c>
      <c r="G53" s="10" t="s">
        <v>36</v>
      </c>
      <c r="H53" s="13">
        <v>1200</v>
      </c>
      <c r="I53" s="13">
        <f t="shared" si="1"/>
        <v>18000</v>
      </c>
      <c r="J53" s="13"/>
      <c r="K53" s="26"/>
      <c r="L53" s="27"/>
    </row>
    <row r="54" ht="57" spans="1:12">
      <c r="A54" s="9">
        <v>52</v>
      </c>
      <c r="B54" s="10" t="s">
        <v>164</v>
      </c>
      <c r="C54" s="11" t="str">
        <f>_xlfn.DISPIMG("ID_790A4521F66F42B68E72301289504C13",1)</f>
        <v>=DISPIMG("ID_790A4521F66F42B68E72301289504C13",1)</v>
      </c>
      <c r="D54" s="10" t="s">
        <v>165</v>
      </c>
      <c r="E54" s="12" t="s">
        <v>166</v>
      </c>
      <c r="F54" s="10">
        <v>40</v>
      </c>
      <c r="G54" s="10" t="s">
        <v>36</v>
      </c>
      <c r="H54" s="13">
        <v>460</v>
      </c>
      <c r="I54" s="13">
        <f t="shared" si="1"/>
        <v>18400</v>
      </c>
      <c r="J54" s="13"/>
      <c r="K54" s="26"/>
      <c r="L54" s="27"/>
    </row>
    <row r="55" ht="75" spans="1:12">
      <c r="A55" s="9">
        <v>53</v>
      </c>
      <c r="B55" s="10" t="s">
        <v>167</v>
      </c>
      <c r="C55" s="11" t="str">
        <f>_xlfn.DISPIMG("ID_A79FA7EA04754D1B967E650E5BA6DCD5",1)</f>
        <v>=DISPIMG("ID_A79FA7EA04754D1B967E650E5BA6DCD5",1)</v>
      </c>
      <c r="D55" s="14" t="s">
        <v>168</v>
      </c>
      <c r="E55" s="12" t="s">
        <v>169</v>
      </c>
      <c r="F55" s="10">
        <v>10</v>
      </c>
      <c r="G55" s="10" t="s">
        <v>170</v>
      </c>
      <c r="H55" s="13">
        <v>1930</v>
      </c>
      <c r="I55" s="13">
        <f t="shared" si="1"/>
        <v>19300</v>
      </c>
      <c r="J55" s="13"/>
      <c r="K55" s="26"/>
      <c r="L55" s="27"/>
    </row>
    <row r="56" ht="85.5" spans="1:12">
      <c r="A56" s="9">
        <v>54</v>
      </c>
      <c r="B56" s="10" t="s">
        <v>171</v>
      </c>
      <c r="C56" s="15" t="str">
        <f>_xlfn.DISPIMG("ID_E87BB4BE748F4ABA820FC8A8DB25E571",1)</f>
        <v>=DISPIMG("ID_E87BB4BE748F4ABA820FC8A8DB25E571",1)</v>
      </c>
      <c r="D56" s="10" t="s">
        <v>172</v>
      </c>
      <c r="E56" s="12" t="s">
        <v>173</v>
      </c>
      <c r="F56" s="10">
        <v>30</v>
      </c>
      <c r="G56" s="10" t="s">
        <v>20</v>
      </c>
      <c r="H56" s="13">
        <v>65</v>
      </c>
      <c r="I56" s="13">
        <f t="shared" si="1"/>
        <v>1950</v>
      </c>
      <c r="J56" s="13"/>
      <c r="K56" s="26"/>
      <c r="L56" s="27"/>
    </row>
    <row r="57" ht="85.5" spans="1:12">
      <c r="A57" s="9">
        <v>55</v>
      </c>
      <c r="B57" s="10" t="s">
        <v>174</v>
      </c>
      <c r="C57" s="11" t="str">
        <f>_xlfn.DISPIMG("ID_7CC6E0E07EF041F2AFC7556E39FCC007",1)</f>
        <v>=DISPIMG("ID_7CC6E0E07EF041F2AFC7556E39FCC007",1)</v>
      </c>
      <c r="D57" s="10" t="s">
        <v>175</v>
      </c>
      <c r="E57" s="12" t="s">
        <v>176</v>
      </c>
      <c r="F57" s="10">
        <v>42</v>
      </c>
      <c r="G57" s="10" t="s">
        <v>20</v>
      </c>
      <c r="H57" s="13">
        <v>350</v>
      </c>
      <c r="I57" s="13">
        <f t="shared" si="1"/>
        <v>14700</v>
      </c>
      <c r="J57" s="13"/>
      <c r="K57" s="26"/>
      <c r="L57" s="27"/>
    </row>
    <row r="58" ht="102" spans="1:12">
      <c r="A58" s="9">
        <v>56</v>
      </c>
      <c r="B58" s="14" t="s">
        <v>177</v>
      </c>
      <c r="C58" s="11" t="str">
        <f>_xlfn.DISPIMG("ID_7CAC9C8E0EA942A58D16EC5D34A6B127",1)</f>
        <v>=DISPIMG("ID_7CAC9C8E0EA942A58D16EC5D34A6B127",1)</v>
      </c>
      <c r="D58" s="10" t="s">
        <v>178</v>
      </c>
      <c r="E58" s="12" t="s">
        <v>179</v>
      </c>
      <c r="F58" s="10">
        <v>30</v>
      </c>
      <c r="G58" s="10" t="s">
        <v>20</v>
      </c>
      <c r="H58" s="13">
        <v>180</v>
      </c>
      <c r="I58" s="13">
        <f t="shared" si="1"/>
        <v>5400</v>
      </c>
      <c r="J58" s="13"/>
      <c r="K58" s="26"/>
      <c r="L58" s="27"/>
    </row>
    <row r="59" ht="85.5" spans="1:12">
      <c r="A59" s="9">
        <v>57</v>
      </c>
      <c r="B59" s="14" t="s">
        <v>180</v>
      </c>
      <c r="C59" s="17" t="str">
        <f>_xlfn.DISPIMG("ID_0C9B3C6D864F40AD8F74EE8F2EC52E83",1)</f>
        <v>=DISPIMG("ID_0C9B3C6D864F40AD8F74EE8F2EC52E83",1)</v>
      </c>
      <c r="D59" s="14" t="s">
        <v>181</v>
      </c>
      <c r="E59" s="12" t="s">
        <v>176</v>
      </c>
      <c r="F59" s="14">
        <v>26</v>
      </c>
      <c r="G59" s="14" t="s">
        <v>45</v>
      </c>
      <c r="H59" s="13">
        <v>195</v>
      </c>
      <c r="I59" s="13">
        <f t="shared" si="1"/>
        <v>5070</v>
      </c>
      <c r="J59" s="13"/>
      <c r="K59" s="26"/>
      <c r="L59" s="27"/>
    </row>
    <row r="60" ht="97.5" spans="1:12">
      <c r="A60" s="9">
        <v>58</v>
      </c>
      <c r="B60" s="18" t="s">
        <v>182</v>
      </c>
      <c r="C60" s="11" t="str">
        <f>_xlfn.DISPIMG("ID_4AC7BE0E3510401DABA7AF17FE8C0E92",1)</f>
        <v>=DISPIMG("ID_4AC7BE0E3510401DABA7AF17FE8C0E92",1)</v>
      </c>
      <c r="D60" s="10" t="s">
        <v>183</v>
      </c>
      <c r="E60" s="12" t="s">
        <v>184</v>
      </c>
      <c r="F60" s="10">
        <v>12</v>
      </c>
      <c r="G60" s="10" t="s">
        <v>20</v>
      </c>
      <c r="H60" s="13">
        <v>2750</v>
      </c>
      <c r="I60" s="13">
        <f t="shared" si="1"/>
        <v>33000</v>
      </c>
      <c r="J60" s="13"/>
      <c r="K60" s="26"/>
      <c r="L60" s="28"/>
    </row>
    <row r="61" ht="85.5" spans="1:12">
      <c r="A61" s="9">
        <v>59</v>
      </c>
      <c r="B61" s="10" t="s">
        <v>185</v>
      </c>
      <c r="C61" s="11" t="str">
        <f>_xlfn.DISPIMG("ID_0DED53E8659B4BE69F57BD102E317D36",1)</f>
        <v>=DISPIMG("ID_0DED53E8659B4BE69F57BD102E317D36",1)</v>
      </c>
      <c r="D61" s="10" t="s">
        <v>186</v>
      </c>
      <c r="E61" s="12" t="s">
        <v>187</v>
      </c>
      <c r="F61" s="10">
        <v>2</v>
      </c>
      <c r="G61" s="10" t="s">
        <v>20</v>
      </c>
      <c r="H61" s="13">
        <v>800</v>
      </c>
      <c r="I61" s="13">
        <f t="shared" si="1"/>
        <v>1600</v>
      </c>
      <c r="J61" s="13"/>
      <c r="K61" s="26"/>
      <c r="L61" s="27"/>
    </row>
    <row r="62" ht="85.5" spans="1:12">
      <c r="A62" s="9">
        <v>60</v>
      </c>
      <c r="B62" s="14" t="s">
        <v>188</v>
      </c>
      <c r="C62" s="11" t="str">
        <f>_xlfn.DISPIMG("ID_82421730A35B4F1491EECA902201A09C",1)</f>
        <v>=DISPIMG("ID_82421730A35B4F1491EECA902201A09C",1)</v>
      </c>
      <c r="D62" s="10" t="s">
        <v>189</v>
      </c>
      <c r="E62" s="12" t="s">
        <v>190</v>
      </c>
      <c r="F62" s="10">
        <v>7</v>
      </c>
      <c r="G62" s="10" t="s">
        <v>45</v>
      </c>
      <c r="H62" s="13">
        <v>200</v>
      </c>
      <c r="I62" s="13">
        <f t="shared" si="1"/>
        <v>1400</v>
      </c>
      <c r="J62" s="13"/>
      <c r="K62" s="26"/>
      <c r="L62" s="27"/>
    </row>
    <row r="63" ht="115.5" spans="1:12">
      <c r="A63" s="9">
        <v>61</v>
      </c>
      <c r="B63" s="16" t="s">
        <v>191</v>
      </c>
      <c r="C63" s="15" t="str">
        <f>_xlfn.DISPIMG("ID_B4A0D147C47C478C9453C77CD9D598D5",1)</f>
        <v>=DISPIMG("ID_B4A0D147C47C478C9453C77CD9D598D5",1)</v>
      </c>
      <c r="D63" s="10" t="s">
        <v>192</v>
      </c>
      <c r="E63" s="12" t="s">
        <v>193</v>
      </c>
      <c r="F63" s="10">
        <v>1</v>
      </c>
      <c r="G63" s="10" t="s">
        <v>20</v>
      </c>
      <c r="H63" s="13">
        <v>2200</v>
      </c>
      <c r="I63" s="13">
        <f t="shared" si="1"/>
        <v>2200</v>
      </c>
      <c r="J63" s="13"/>
      <c r="K63" s="26"/>
      <c r="L63" s="27"/>
    </row>
    <row r="64" ht="115.5" spans="1:12">
      <c r="A64" s="9">
        <v>62</v>
      </c>
      <c r="B64" s="16" t="s">
        <v>194</v>
      </c>
      <c r="C64" s="11" t="str">
        <f>_xlfn.DISPIMG("ID_D825F773E2C14585898ACB78C833A0CB",1)</f>
        <v>=DISPIMG("ID_D825F773E2C14585898ACB78C833A0CB",1)</v>
      </c>
      <c r="D64" s="10" t="s">
        <v>195</v>
      </c>
      <c r="E64" s="12" t="s">
        <v>196</v>
      </c>
      <c r="F64" s="21">
        <v>3</v>
      </c>
      <c r="G64" s="21" t="s">
        <v>45</v>
      </c>
      <c r="H64" s="13">
        <v>1300</v>
      </c>
      <c r="I64" s="13">
        <f t="shared" si="1"/>
        <v>3900</v>
      </c>
      <c r="J64" s="13"/>
      <c r="K64" s="26"/>
      <c r="L64" s="27"/>
    </row>
    <row r="65" ht="97.5" spans="1:12">
      <c r="A65" s="9">
        <v>63</v>
      </c>
      <c r="B65" s="16" t="s">
        <v>197</v>
      </c>
      <c r="C65" s="11" t="str">
        <f>_xlfn.DISPIMG("ID_5D72EB9AC0A24718B791A919F67CD885",1)</f>
        <v>=DISPIMG("ID_5D72EB9AC0A24718B791A919F67CD885",1)</v>
      </c>
      <c r="D65" s="10" t="s">
        <v>198</v>
      </c>
      <c r="E65" s="12" t="s">
        <v>199</v>
      </c>
      <c r="F65" s="10">
        <v>5</v>
      </c>
      <c r="G65" s="10" t="s">
        <v>45</v>
      </c>
      <c r="H65" s="13">
        <v>2000</v>
      </c>
      <c r="I65" s="13">
        <f t="shared" si="1"/>
        <v>10000</v>
      </c>
      <c r="J65" s="13"/>
      <c r="K65" s="26"/>
      <c r="L65" s="27"/>
    </row>
    <row r="66" ht="85.5" spans="1:12">
      <c r="A66" s="9">
        <v>64</v>
      </c>
      <c r="B66" s="14" t="s">
        <v>200</v>
      </c>
      <c r="C66" s="11" t="str">
        <f>_xlfn.DISPIMG("ID_C6820CD757FC4CC8B505EAE4C3A78074",1)</f>
        <v>=DISPIMG("ID_C6820CD757FC4CC8B505EAE4C3A78074",1)</v>
      </c>
      <c r="D66" s="10" t="s">
        <v>201</v>
      </c>
      <c r="E66" s="12" t="s">
        <v>202</v>
      </c>
      <c r="F66" s="10">
        <v>2</v>
      </c>
      <c r="G66" s="10" t="s">
        <v>45</v>
      </c>
      <c r="H66" s="13">
        <v>1850</v>
      </c>
      <c r="I66" s="13">
        <f t="shared" si="1"/>
        <v>3700</v>
      </c>
      <c r="J66" s="13"/>
      <c r="K66" s="26"/>
      <c r="L66" s="27"/>
    </row>
    <row r="67" ht="100.5" spans="1:12">
      <c r="A67" s="9">
        <v>65</v>
      </c>
      <c r="B67" s="16" t="s">
        <v>203</v>
      </c>
      <c r="C67" s="11" t="str">
        <f>_xlfn.DISPIMG("ID_5ED6836AF52A4B82A9A9A063C5D27F63",1)</f>
        <v>=DISPIMG("ID_5ED6836AF52A4B82A9A9A063C5D27F63",1)</v>
      </c>
      <c r="D67" s="10" t="s">
        <v>204</v>
      </c>
      <c r="E67" s="12" t="s">
        <v>205</v>
      </c>
      <c r="F67" s="21">
        <v>1</v>
      </c>
      <c r="G67" s="21" t="s">
        <v>36</v>
      </c>
      <c r="H67" s="13">
        <v>450</v>
      </c>
      <c r="I67" s="13">
        <f t="shared" si="1"/>
        <v>450</v>
      </c>
      <c r="J67" s="13"/>
      <c r="K67" s="26"/>
      <c r="L67" s="27"/>
    </row>
    <row r="68" ht="210" spans="1:12">
      <c r="A68" s="9">
        <v>66</v>
      </c>
      <c r="B68" s="14" t="s">
        <v>206</v>
      </c>
      <c r="C68" s="11" t="str">
        <f>_xlfn.DISPIMG("ID_B1A9A1F21CEC41FC89F5A03E51330F7A",1)</f>
        <v>=DISPIMG("ID_B1A9A1F21CEC41FC89F5A03E51330F7A",1)</v>
      </c>
      <c r="D68" s="10" t="s">
        <v>207</v>
      </c>
      <c r="E68" s="22" t="s">
        <v>208</v>
      </c>
      <c r="F68" s="21">
        <v>1</v>
      </c>
      <c r="G68" s="21" t="s">
        <v>36</v>
      </c>
      <c r="H68" s="13">
        <v>4500</v>
      </c>
      <c r="I68" s="13">
        <f t="shared" ref="I68:I94" si="2">F68*H68</f>
        <v>4500</v>
      </c>
      <c r="J68" s="13"/>
      <c r="K68" s="26"/>
      <c r="L68" s="27"/>
    </row>
    <row r="69" ht="210" spans="1:12">
      <c r="A69" s="9">
        <v>67</v>
      </c>
      <c r="B69" s="14" t="s">
        <v>209</v>
      </c>
      <c r="C69" s="10" t="str">
        <f>_xlfn.DISPIMG("ID_04B69F3F035E4BA6B7C595127C36D1B5",1)</f>
        <v>=DISPIMG("ID_04B69F3F035E4BA6B7C595127C36D1B5",1)</v>
      </c>
      <c r="D69" s="10" t="s">
        <v>210</v>
      </c>
      <c r="E69" s="12" t="s">
        <v>211</v>
      </c>
      <c r="F69" s="10">
        <v>1</v>
      </c>
      <c r="G69" s="10" t="s">
        <v>36</v>
      </c>
      <c r="H69" s="13">
        <v>32200</v>
      </c>
      <c r="I69" s="13">
        <f t="shared" si="2"/>
        <v>32200</v>
      </c>
      <c r="J69" s="13"/>
      <c r="K69" s="26"/>
      <c r="L69" s="27"/>
    </row>
    <row r="70" ht="85.5" spans="1:12">
      <c r="A70" s="9">
        <v>68</v>
      </c>
      <c r="B70" s="14" t="s">
        <v>212</v>
      </c>
      <c r="C70" s="11" t="str">
        <f>_xlfn.DISPIMG("ID_61DF448D2A5447378CB6815F1CEF64BE",1)</f>
        <v>=DISPIMG("ID_61DF448D2A5447378CB6815F1CEF64BE",1)</v>
      </c>
      <c r="D70" s="10" t="s">
        <v>213</v>
      </c>
      <c r="E70" s="12" t="s">
        <v>214</v>
      </c>
      <c r="F70" s="10">
        <v>5</v>
      </c>
      <c r="G70" s="10" t="s">
        <v>45</v>
      </c>
      <c r="H70" s="13">
        <v>200</v>
      </c>
      <c r="I70" s="13">
        <f t="shared" si="2"/>
        <v>1000</v>
      </c>
      <c r="J70" s="13"/>
      <c r="K70" s="26"/>
      <c r="L70" s="27"/>
    </row>
    <row r="71" ht="120" spans="1:12">
      <c r="A71" s="9">
        <v>69</v>
      </c>
      <c r="B71" s="16" t="s">
        <v>215</v>
      </c>
      <c r="C71" s="15" t="str">
        <f>_xlfn.DISPIMG("ID_2FE5AAE395AC425482874F3BEF855ECE",1)</f>
        <v>=DISPIMG("ID_2FE5AAE395AC425482874F3BEF855ECE",1)</v>
      </c>
      <c r="D71" s="10" t="s">
        <v>216</v>
      </c>
      <c r="E71" s="12" t="s">
        <v>217</v>
      </c>
      <c r="F71" s="10">
        <v>1</v>
      </c>
      <c r="G71" s="10" t="s">
        <v>36</v>
      </c>
      <c r="H71" s="13">
        <v>1450</v>
      </c>
      <c r="I71" s="13">
        <f t="shared" si="2"/>
        <v>1450</v>
      </c>
      <c r="J71" s="13"/>
      <c r="K71" s="26"/>
      <c r="L71" s="27"/>
    </row>
    <row r="72" ht="85.5" spans="1:12">
      <c r="A72" s="9">
        <v>70</v>
      </c>
      <c r="B72" s="14" t="s">
        <v>218</v>
      </c>
      <c r="C72" s="15" t="str">
        <f>_xlfn.DISPIMG("ID_8A78FDA71B85457B8047ABEEB2FF5E12",1)</f>
        <v>=DISPIMG("ID_8A78FDA71B85457B8047ABEEB2FF5E12",1)</v>
      </c>
      <c r="D72" s="10" t="s">
        <v>219</v>
      </c>
      <c r="E72" s="12" t="s">
        <v>220</v>
      </c>
      <c r="F72" s="10">
        <v>1</v>
      </c>
      <c r="G72" s="10" t="s">
        <v>36</v>
      </c>
      <c r="H72" s="13">
        <v>1260</v>
      </c>
      <c r="I72" s="13">
        <f t="shared" si="2"/>
        <v>1260</v>
      </c>
      <c r="J72" s="13"/>
      <c r="K72" s="26"/>
      <c r="L72" s="27"/>
    </row>
    <row r="73" ht="126.05" spans="1:12">
      <c r="A73" s="9">
        <v>71</v>
      </c>
      <c r="B73" s="14" t="s">
        <v>221</v>
      </c>
      <c r="C73" s="15" t="str">
        <f>_xlfn.DISPIMG("ID_DC7779431BA64DCC8B503E6CDEE304BC",1)</f>
        <v>=DISPIMG("ID_DC7779431BA64DCC8B503E6CDEE304BC",1)</v>
      </c>
      <c r="D73" s="10" t="s">
        <v>222</v>
      </c>
      <c r="E73" s="12" t="s">
        <v>223</v>
      </c>
      <c r="F73" s="10">
        <v>4</v>
      </c>
      <c r="G73" s="10" t="s">
        <v>36</v>
      </c>
      <c r="H73" s="13">
        <v>850</v>
      </c>
      <c r="I73" s="13">
        <f t="shared" si="2"/>
        <v>3400</v>
      </c>
      <c r="J73" s="13"/>
      <c r="K73" s="26"/>
      <c r="L73" s="27"/>
    </row>
    <row r="74" ht="120" spans="1:12">
      <c r="A74" s="9">
        <v>72</v>
      </c>
      <c r="B74" s="14" t="s">
        <v>224</v>
      </c>
      <c r="C74" s="15" t="str">
        <f>_xlfn.DISPIMG("ID_DDA2A2E67971426DBCEDEFABD6CCDABD",1)</f>
        <v>=DISPIMG("ID_DDA2A2E67971426DBCEDEFABD6CCDABD",1)</v>
      </c>
      <c r="D74" s="10" t="s">
        <v>225</v>
      </c>
      <c r="E74" s="12" t="s">
        <v>226</v>
      </c>
      <c r="F74" s="10">
        <v>10</v>
      </c>
      <c r="G74" s="10" t="s">
        <v>36</v>
      </c>
      <c r="H74" s="13">
        <v>90</v>
      </c>
      <c r="I74" s="13">
        <f t="shared" si="2"/>
        <v>900</v>
      </c>
      <c r="J74" s="13"/>
      <c r="K74" s="26"/>
      <c r="L74" s="27"/>
    </row>
    <row r="75" ht="180" spans="1:12">
      <c r="A75" s="9">
        <v>73</v>
      </c>
      <c r="B75" s="14" t="s">
        <v>227</v>
      </c>
      <c r="C75" s="29" t="str">
        <f>_xlfn.DISPIMG("ID_234B8DC5BD7346B29B29B34BC76206C9",1)</f>
        <v>=DISPIMG("ID_234B8DC5BD7346B29B29B34BC76206C9",1)</v>
      </c>
      <c r="D75" s="10" t="s">
        <v>228</v>
      </c>
      <c r="E75" s="12" t="s">
        <v>229</v>
      </c>
      <c r="F75" s="10">
        <v>3</v>
      </c>
      <c r="G75" s="10" t="s">
        <v>20</v>
      </c>
      <c r="H75" s="13">
        <v>6200</v>
      </c>
      <c r="I75" s="13">
        <f t="shared" si="2"/>
        <v>18600</v>
      </c>
      <c r="J75" s="13"/>
      <c r="K75" s="26"/>
      <c r="L75" s="27"/>
    </row>
    <row r="76" ht="120" spans="1:12">
      <c r="A76" s="9">
        <v>74</v>
      </c>
      <c r="B76" s="14" t="s">
        <v>230</v>
      </c>
      <c r="C76" s="29" t="str">
        <f>_xlfn.DISPIMG("ID_331BF9985E0E4CECA1C3C67222169524",1)</f>
        <v>=DISPIMG("ID_331BF9985E0E4CECA1C3C67222169524",1)</v>
      </c>
      <c r="D76" s="14" t="s">
        <v>231</v>
      </c>
      <c r="E76" s="12" t="s">
        <v>232</v>
      </c>
      <c r="F76" s="10">
        <v>1</v>
      </c>
      <c r="G76" s="10" t="s">
        <v>74</v>
      </c>
      <c r="H76" s="13">
        <v>4000</v>
      </c>
      <c r="I76" s="13">
        <f t="shared" si="2"/>
        <v>4000</v>
      </c>
      <c r="J76" s="13"/>
      <c r="K76" s="26"/>
      <c r="L76" s="27"/>
    </row>
    <row r="77" ht="103.5" spans="1:12">
      <c r="A77" s="9">
        <v>75</v>
      </c>
      <c r="B77" s="14" t="s">
        <v>233</v>
      </c>
      <c r="C77" s="29" t="str">
        <f>_xlfn.DISPIMG("ID_E3C6C0A427F4452687F3159AEDE5423F",1)</f>
        <v>=DISPIMG("ID_E3C6C0A427F4452687F3159AEDE5423F",1)</v>
      </c>
      <c r="D77" s="10" t="s">
        <v>234</v>
      </c>
      <c r="E77" s="12" t="s">
        <v>235</v>
      </c>
      <c r="F77" s="10">
        <v>1</v>
      </c>
      <c r="G77" s="10" t="s">
        <v>36</v>
      </c>
      <c r="H77" s="13">
        <v>1750</v>
      </c>
      <c r="I77" s="13">
        <f t="shared" si="2"/>
        <v>1750</v>
      </c>
      <c r="J77" s="13"/>
      <c r="K77" s="26"/>
      <c r="L77" s="27"/>
    </row>
    <row r="78" ht="103.5" spans="1:12">
      <c r="A78" s="9">
        <v>76</v>
      </c>
      <c r="B78" s="14" t="s">
        <v>236</v>
      </c>
      <c r="C78" s="29" t="str">
        <f>_xlfn.DISPIMG("ID_ED2A7FC1DF2C472881F5AFB11431F5B7",1)</f>
        <v>=DISPIMG("ID_ED2A7FC1DF2C472881F5AFB11431F5B7",1)</v>
      </c>
      <c r="D78" s="10" t="s">
        <v>237</v>
      </c>
      <c r="E78" s="12" t="s">
        <v>235</v>
      </c>
      <c r="F78" s="10">
        <v>3</v>
      </c>
      <c r="G78" s="10" t="s">
        <v>36</v>
      </c>
      <c r="H78" s="13">
        <v>900</v>
      </c>
      <c r="I78" s="13">
        <f t="shared" si="2"/>
        <v>2700</v>
      </c>
      <c r="J78" s="13"/>
      <c r="K78" s="26"/>
      <c r="L78" s="27"/>
    </row>
    <row r="79" ht="133.5" spans="1:12">
      <c r="A79" s="9">
        <v>77</v>
      </c>
      <c r="B79" s="14" t="s">
        <v>238</v>
      </c>
      <c r="C79" s="29" t="str">
        <f>_xlfn.DISPIMG("ID_F4399D371A2B41E2A12C5A031479A88B",1)</f>
        <v>=DISPIMG("ID_F4399D371A2B41E2A12C5A031479A88B",1)</v>
      </c>
      <c r="D79" s="10" t="s">
        <v>76</v>
      </c>
      <c r="E79" s="12" t="s">
        <v>239</v>
      </c>
      <c r="F79" s="10">
        <v>2</v>
      </c>
      <c r="G79" s="10" t="s">
        <v>36</v>
      </c>
      <c r="H79" s="13">
        <v>4500</v>
      </c>
      <c r="I79" s="13">
        <f t="shared" si="2"/>
        <v>9000</v>
      </c>
      <c r="J79" s="13"/>
      <c r="K79" s="26"/>
      <c r="L79" s="27"/>
    </row>
    <row r="80" ht="72" spans="1:12">
      <c r="A80" s="9">
        <v>78</v>
      </c>
      <c r="B80" s="14" t="s">
        <v>240</v>
      </c>
      <c r="C80" s="11" t="str">
        <f>_xlfn.DISPIMG("ID_E2A281CE00354D0B97FFF153F98A1B18",1)</f>
        <v>=DISPIMG("ID_E2A281CE00354D0B97FFF153F98A1B18",1)</v>
      </c>
      <c r="D80" s="14" t="s">
        <v>241</v>
      </c>
      <c r="E80" s="19" t="s">
        <v>92</v>
      </c>
      <c r="F80" s="20">
        <v>1</v>
      </c>
      <c r="G80" s="20" t="s">
        <v>36</v>
      </c>
      <c r="H80" s="13">
        <v>450</v>
      </c>
      <c r="I80" s="13">
        <f t="shared" si="2"/>
        <v>450</v>
      </c>
      <c r="J80" s="13"/>
      <c r="K80" s="26"/>
      <c r="L80" s="27"/>
    </row>
    <row r="81" ht="85.5" spans="1:12">
      <c r="A81" s="9">
        <v>79</v>
      </c>
      <c r="B81" s="14" t="s">
        <v>242</v>
      </c>
      <c r="C81" s="11" t="str">
        <f>_xlfn.DISPIMG("ID_DF946BD0955A41048F5930C358E9D737",1)</f>
        <v>=DISPIMG("ID_DF946BD0955A41048F5930C358E9D737",1)</v>
      </c>
      <c r="D81" s="20" t="s">
        <v>243</v>
      </c>
      <c r="E81" s="19" t="s">
        <v>220</v>
      </c>
      <c r="F81" s="20">
        <v>3</v>
      </c>
      <c r="G81" s="20" t="s">
        <v>36</v>
      </c>
      <c r="H81" s="13">
        <v>2980</v>
      </c>
      <c r="I81" s="13">
        <f t="shared" si="2"/>
        <v>8940</v>
      </c>
      <c r="J81" s="13"/>
      <c r="K81" s="26"/>
      <c r="L81" s="27"/>
    </row>
    <row r="82" ht="98" customHeight="1" spans="1:12">
      <c r="A82" s="9">
        <v>80</v>
      </c>
      <c r="B82" s="14" t="s">
        <v>244</v>
      </c>
      <c r="C82" s="11"/>
      <c r="D82" s="20" t="s">
        <v>245</v>
      </c>
      <c r="E82" s="19"/>
      <c r="F82" s="30">
        <v>3</v>
      </c>
      <c r="G82" s="31" t="s">
        <v>246</v>
      </c>
      <c r="H82" s="32">
        <v>2800</v>
      </c>
      <c r="I82" s="13">
        <f t="shared" si="2"/>
        <v>8400</v>
      </c>
      <c r="J82" s="32"/>
      <c r="K82" s="26"/>
      <c r="L82" s="39" t="s">
        <v>247</v>
      </c>
    </row>
    <row r="83" ht="156" customHeight="1" spans="1:12">
      <c r="A83" s="9">
        <v>81</v>
      </c>
      <c r="B83" s="14" t="s">
        <v>248</v>
      </c>
      <c r="C83" s="11"/>
      <c r="D83" s="20" t="s">
        <v>249</v>
      </c>
      <c r="E83" s="19" t="s">
        <v>250</v>
      </c>
      <c r="F83" s="20">
        <v>2</v>
      </c>
      <c r="G83" s="33" t="s">
        <v>251</v>
      </c>
      <c r="H83" s="34">
        <v>4800</v>
      </c>
      <c r="I83" s="13">
        <f t="shared" si="2"/>
        <v>9600</v>
      </c>
      <c r="J83" s="34"/>
      <c r="K83" s="26"/>
      <c r="L83" s="39" t="s">
        <v>247</v>
      </c>
    </row>
    <row r="84" ht="163" customHeight="1" spans="1:12">
      <c r="A84" s="9">
        <v>82</v>
      </c>
      <c r="B84" s="14" t="s">
        <v>252</v>
      </c>
      <c r="C84" s="11"/>
      <c r="D84" s="20" t="s">
        <v>253</v>
      </c>
      <c r="E84" s="19" t="s">
        <v>250</v>
      </c>
      <c r="F84" s="20">
        <v>3</v>
      </c>
      <c r="G84" s="33" t="s">
        <v>251</v>
      </c>
      <c r="H84" s="34">
        <v>1558</v>
      </c>
      <c r="I84" s="13">
        <f t="shared" si="2"/>
        <v>4674</v>
      </c>
      <c r="J84" s="34"/>
      <c r="K84" s="26"/>
      <c r="L84" s="39" t="s">
        <v>247</v>
      </c>
    </row>
    <row r="85" ht="163" customHeight="1" spans="1:12">
      <c r="A85" s="9">
        <v>83</v>
      </c>
      <c r="B85" s="16" t="s">
        <v>254</v>
      </c>
      <c r="C85" s="11"/>
      <c r="D85" s="20" t="s">
        <v>255</v>
      </c>
      <c r="E85" s="19" t="s">
        <v>256</v>
      </c>
      <c r="F85" s="20">
        <v>2</v>
      </c>
      <c r="G85" s="33" t="s">
        <v>251</v>
      </c>
      <c r="H85" s="34">
        <v>2400</v>
      </c>
      <c r="I85" s="13">
        <f t="shared" si="2"/>
        <v>4800</v>
      </c>
      <c r="J85" s="34"/>
      <c r="K85" s="26"/>
      <c r="L85" s="39" t="s">
        <v>247</v>
      </c>
    </row>
    <row r="86" ht="163" customHeight="1" spans="1:12">
      <c r="A86" s="9">
        <v>84</v>
      </c>
      <c r="B86" s="16" t="s">
        <v>257</v>
      </c>
      <c r="C86" s="11"/>
      <c r="D86" s="20" t="s">
        <v>258</v>
      </c>
      <c r="E86" s="19" t="s">
        <v>256</v>
      </c>
      <c r="F86" s="20">
        <v>3</v>
      </c>
      <c r="G86" s="33" t="s">
        <v>251</v>
      </c>
      <c r="H86" s="34">
        <v>5700</v>
      </c>
      <c r="I86" s="13">
        <f t="shared" si="2"/>
        <v>17100</v>
      </c>
      <c r="J86" s="34"/>
      <c r="K86" s="26"/>
      <c r="L86" s="39" t="s">
        <v>247</v>
      </c>
    </row>
    <row r="87" ht="163" customHeight="1" spans="1:12">
      <c r="A87" s="9">
        <v>85</v>
      </c>
      <c r="B87" s="16" t="s">
        <v>259</v>
      </c>
      <c r="C87" s="11"/>
      <c r="D87" s="20" t="s">
        <v>260</v>
      </c>
      <c r="E87" s="19" t="s">
        <v>261</v>
      </c>
      <c r="F87" s="20">
        <v>2</v>
      </c>
      <c r="G87" s="33" t="s">
        <v>251</v>
      </c>
      <c r="H87" s="34">
        <v>3850</v>
      </c>
      <c r="I87" s="13">
        <f t="shared" si="2"/>
        <v>7700</v>
      </c>
      <c r="J87" s="34"/>
      <c r="K87" s="26"/>
      <c r="L87" s="39" t="s">
        <v>247</v>
      </c>
    </row>
    <row r="88" ht="87" customHeight="1" spans="1:12">
      <c r="A88" s="9">
        <v>86</v>
      </c>
      <c r="B88" s="16" t="s">
        <v>262</v>
      </c>
      <c r="C88" s="11"/>
      <c r="D88" s="20" t="s">
        <v>263</v>
      </c>
      <c r="E88" s="19" t="s">
        <v>264</v>
      </c>
      <c r="F88" s="20">
        <v>3</v>
      </c>
      <c r="G88" s="33" t="s">
        <v>246</v>
      </c>
      <c r="H88" s="34">
        <v>1850</v>
      </c>
      <c r="I88" s="13">
        <f t="shared" si="2"/>
        <v>5550</v>
      </c>
      <c r="J88" s="34"/>
      <c r="K88" s="26"/>
      <c r="L88" s="39"/>
    </row>
    <row r="89" ht="90" customHeight="1" spans="1:12">
      <c r="A89" s="9">
        <v>87</v>
      </c>
      <c r="B89" s="14" t="s">
        <v>265</v>
      </c>
      <c r="C89" s="11"/>
      <c r="D89" s="20" t="s">
        <v>266</v>
      </c>
      <c r="E89" s="19" t="s">
        <v>264</v>
      </c>
      <c r="F89" s="20">
        <v>5</v>
      </c>
      <c r="G89" s="33" t="s">
        <v>267</v>
      </c>
      <c r="H89" s="34">
        <v>800</v>
      </c>
      <c r="I89" s="13">
        <f t="shared" si="2"/>
        <v>4000</v>
      </c>
      <c r="J89" s="34"/>
      <c r="K89" s="26"/>
      <c r="L89" s="27"/>
    </row>
    <row r="90" ht="98" customHeight="1" spans="1:12">
      <c r="A90" s="9">
        <v>88</v>
      </c>
      <c r="B90" s="14" t="s">
        <v>268</v>
      </c>
      <c r="C90" s="11"/>
      <c r="D90" s="20" t="s">
        <v>269</v>
      </c>
      <c r="E90" s="19" t="s">
        <v>264</v>
      </c>
      <c r="F90" s="20">
        <v>2</v>
      </c>
      <c r="G90" s="33" t="s">
        <v>251</v>
      </c>
      <c r="H90" s="34">
        <v>3300</v>
      </c>
      <c r="I90" s="13">
        <f t="shared" si="2"/>
        <v>6600</v>
      </c>
      <c r="J90" s="34"/>
      <c r="K90" s="26"/>
      <c r="L90" s="27"/>
    </row>
    <row r="91" ht="75" customHeight="1" spans="1:12">
      <c r="A91" s="9">
        <v>89</v>
      </c>
      <c r="B91" s="14" t="s">
        <v>270</v>
      </c>
      <c r="C91" s="11"/>
      <c r="D91" s="20" t="s">
        <v>271</v>
      </c>
      <c r="E91" s="19" t="s">
        <v>272</v>
      </c>
      <c r="F91" s="20">
        <v>3</v>
      </c>
      <c r="G91" s="33" t="s">
        <v>251</v>
      </c>
      <c r="H91" s="34">
        <v>2250</v>
      </c>
      <c r="I91" s="13">
        <f t="shared" si="2"/>
        <v>6750</v>
      </c>
      <c r="J91" s="34"/>
      <c r="K91" s="26"/>
      <c r="L91" s="27"/>
    </row>
    <row r="92" ht="81" customHeight="1" spans="1:12">
      <c r="A92" s="9">
        <v>90</v>
      </c>
      <c r="B92" s="16" t="s">
        <v>273</v>
      </c>
      <c r="C92" s="11"/>
      <c r="D92" s="20" t="s">
        <v>274</v>
      </c>
      <c r="E92" s="19" t="s">
        <v>275</v>
      </c>
      <c r="F92" s="20">
        <v>5</v>
      </c>
      <c r="G92" s="33" t="s">
        <v>251</v>
      </c>
      <c r="H92" s="34">
        <v>1750</v>
      </c>
      <c r="I92" s="13">
        <f t="shared" si="2"/>
        <v>8750</v>
      </c>
      <c r="J92" s="34"/>
      <c r="K92" s="26"/>
      <c r="L92" s="27"/>
    </row>
    <row r="93" ht="15.75" spans="1:12">
      <c r="A93" s="9"/>
      <c r="B93" s="35"/>
      <c r="C93" s="35"/>
      <c r="D93" s="35"/>
      <c r="E93" s="35"/>
      <c r="F93" s="35"/>
      <c r="G93" s="35"/>
      <c r="H93" s="36"/>
      <c r="I93" s="40">
        <f>SUM(I3:I92)</f>
        <v>857124</v>
      </c>
      <c r="J93" s="40"/>
      <c r="K93" s="40"/>
      <c r="L93" s="41"/>
    </row>
    <row r="95" spans="1:4">
      <c r="A95" s="37" t="s">
        <v>276</v>
      </c>
      <c r="D95" s="38" t="s">
        <v>277</v>
      </c>
    </row>
    <row r="96" spans="9:9">
      <c r="I96" s="2">
        <v>857124</v>
      </c>
    </row>
  </sheetData>
  <sheetProtection formatCells="0" formatColumns="0" formatRows="0" insertRows="0" insertColumns="0" insertHyperlinks="0" deleteColumns="0" deleteRows="0" sort="0" autoFilter="0" pivotTables="0"/>
  <mergeCells count="1">
    <mergeCell ref="A1:L1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sheetProtection formatCells="0" formatColumns="0" formatRows="0" insertRows="0" insertColumns="0" insertHyperlinks="0" deleteColumns="0" deleteRows="0" sort="0" autoFilter="0" pivotTables="0"/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/ w o S h e e t s P r o p s > < w o B o o k P r o p s > < b o o k S e t t i n g s   f i l e I d = " "   i s F i l t e r S h a r e d = " 1 "   c o r e C o n q u e r U s e r I d = " "   i s A u t o U p d a t e P a u s e d = " 0 "   f i l t e r T y p e = " c o n n "   i s M e r g e T a s k s A u t o U p d a t e = " 0 "   i s I n s e r P i c A s A t t a c h m e n t = " 0 " / > < / w o B o o k P r o p s > < / w o P r o p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/ p i x e l a t o r s > 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WWO_wpscloud_20250206155222-5ccb823cdd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2025年办公家具采购招标清单</vt:lpstr>
      <vt:lpstr>WpsReserved_CellImgList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卢恩濠</cp:lastModifiedBy>
  <dcterms:created xsi:type="dcterms:W3CDTF">2023-05-14T11:15:00Z</dcterms:created>
  <dcterms:modified xsi:type="dcterms:W3CDTF">2025-02-26T01:27:13Z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63FAA41FFCC34BB0A6D6288DFF318BE4</vt:lpwstr>
  </property>
</Properties>
</file>